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.xml" ContentType="application/vnd.openxmlformats-officedocument.drawing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blito\Desktop\"/>
    </mc:Choice>
  </mc:AlternateContent>
  <bookViews>
    <workbookView xWindow="0" yWindow="0" windowWidth="28800" windowHeight="12435"/>
  </bookViews>
  <sheets>
    <sheet name="Santa Rosa de Cabal" sheetId="1" r:id="rId1"/>
    <sheet name="Otros" sheetId="4" r:id="rId2"/>
  </sheets>
  <externalReferences>
    <externalReference r:id="rId3"/>
    <externalReference r:id="rId4"/>
  </externalReferences>
  <definedNames>
    <definedName name="_xlnm._FilterDatabase" localSheetId="0" hidden="1">'Santa Rosa de Cabal'!#REF!</definedName>
    <definedName name="CódigoDepartamento" localSheetId="0">'Santa Rosa de Cabal'!$F$55</definedName>
    <definedName name="ImagenG15">[1]Visor!$F$114</definedName>
    <definedName name="ImagenMDM15">[1]Visor!$E$57</definedName>
    <definedName name="ImagenR15">[1]Visor!$Q$114</definedName>
    <definedName name="MostarMDM15">INDIRECT(ImagenMDM15)</definedName>
    <definedName name="MostrarG15">INDIRECT(ImagenG15)</definedName>
    <definedName name="MostrarR15">INDIRECT(ImagenR15)</definedName>
    <definedName name="risaralda">'Santa Rosa de Cabal'!$F$15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7" i="1" l="1"/>
  <c r="E539" i="1" s="1"/>
  <c r="D533" i="1"/>
  <c r="E514" i="1" s="1"/>
  <c r="E531" i="1" l="1"/>
  <c r="E527" i="1"/>
  <c r="E523" i="1"/>
  <c r="E519" i="1"/>
  <c r="E515" i="1"/>
  <c r="E513" i="1"/>
  <c r="E529" i="1"/>
  <c r="E525" i="1"/>
  <c r="E521" i="1"/>
  <c r="E517" i="1"/>
  <c r="E576" i="1"/>
  <c r="E574" i="1"/>
  <c r="E572" i="1"/>
  <c r="E570" i="1"/>
  <c r="E568" i="1"/>
  <c r="E566" i="1"/>
  <c r="E564" i="1"/>
  <c r="E562" i="1"/>
  <c r="E560" i="1"/>
  <c r="E558" i="1"/>
  <c r="E556" i="1"/>
  <c r="E554" i="1"/>
  <c r="E552" i="1"/>
  <c r="E550" i="1"/>
  <c r="E548" i="1"/>
  <c r="E546" i="1"/>
  <c r="E544" i="1"/>
  <c r="E542" i="1"/>
  <c r="E540" i="1"/>
  <c r="E532" i="1"/>
  <c r="E530" i="1"/>
  <c r="E528" i="1"/>
  <c r="E526" i="1"/>
  <c r="E524" i="1"/>
  <c r="E522" i="1"/>
  <c r="E520" i="1"/>
  <c r="E518" i="1"/>
  <c r="E516" i="1"/>
  <c r="E538" i="1"/>
  <c r="E575" i="1"/>
  <c r="E573" i="1"/>
  <c r="E571" i="1"/>
  <c r="E569" i="1"/>
  <c r="E567" i="1"/>
  <c r="E565" i="1"/>
  <c r="E563" i="1"/>
  <c r="E561" i="1"/>
  <c r="E559" i="1"/>
  <c r="E557" i="1"/>
  <c r="E555" i="1"/>
  <c r="E553" i="1"/>
  <c r="E551" i="1"/>
  <c r="E549" i="1"/>
  <c r="E547" i="1"/>
  <c r="E545" i="1"/>
  <c r="E543" i="1"/>
  <c r="E541" i="1"/>
  <c r="D59" i="1" l="1"/>
  <c r="E55" i="1" s="1"/>
  <c r="J651" i="1"/>
  <c r="J650" i="1"/>
  <c r="J649" i="1"/>
  <c r="J648" i="1"/>
  <c r="J647" i="1"/>
  <c r="D638" i="1"/>
  <c r="E635" i="1" s="1"/>
  <c r="D629" i="1"/>
  <c r="E625" i="1" s="1"/>
  <c r="E58" i="1" l="1"/>
  <c r="E56" i="1"/>
  <c r="E54" i="1"/>
  <c r="E57" i="1"/>
  <c r="E634" i="1"/>
  <c r="E636" i="1"/>
  <c r="E628" i="1"/>
  <c r="E626" i="1"/>
  <c r="E624" i="1"/>
  <c r="E627" i="1"/>
  <c r="E637" i="1"/>
  <c r="I615" i="1"/>
  <c r="D603" i="1"/>
  <c r="E601" i="1" s="1"/>
  <c r="F588" i="1"/>
  <c r="H588" i="1" s="1"/>
  <c r="F589" i="1"/>
  <c r="G589" i="1" s="1"/>
  <c r="F590" i="1"/>
  <c r="H590" i="1" s="1"/>
  <c r="F587" i="1"/>
  <c r="H587" i="1" s="1"/>
  <c r="G590" i="1" l="1"/>
  <c r="G588" i="1"/>
  <c r="G587" i="1"/>
  <c r="H589" i="1"/>
  <c r="E602" i="1"/>
  <c r="E600" i="1"/>
  <c r="G403" i="1"/>
  <c r="G402" i="1"/>
  <c r="G401" i="1"/>
  <c r="G414" i="1"/>
  <c r="G413" i="1"/>
  <c r="G412" i="1"/>
  <c r="G411" i="1"/>
  <c r="G410" i="1"/>
  <c r="G409" i="1"/>
  <c r="G408" i="1"/>
  <c r="G407" i="1"/>
  <c r="G406" i="1"/>
  <c r="G405" i="1"/>
  <c r="G404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N341" i="1"/>
  <c r="M341" i="1"/>
  <c r="L341" i="1"/>
  <c r="E341" i="1"/>
  <c r="D341" i="1"/>
  <c r="K337" i="1"/>
  <c r="K341" i="1" s="1"/>
  <c r="J337" i="1"/>
  <c r="J341" i="1" s="1"/>
  <c r="I337" i="1"/>
  <c r="I341" i="1" s="1"/>
  <c r="H337" i="1"/>
  <c r="H341" i="1" s="1"/>
  <c r="G337" i="1"/>
  <c r="G341" i="1" s="1"/>
  <c r="F337" i="1"/>
  <c r="F341" i="1" s="1"/>
  <c r="AI283" i="1" l="1"/>
  <c r="AH283" i="1"/>
  <c r="AA283" i="1"/>
  <c r="Z283" i="1"/>
  <c r="S283" i="1"/>
  <c r="R283" i="1"/>
  <c r="K283" i="1"/>
  <c r="J283" i="1"/>
  <c r="E283" i="1"/>
  <c r="D283" i="1"/>
  <c r="AL283" i="1"/>
  <c r="AJ283" i="1"/>
  <c r="AD283" i="1"/>
  <c r="AB283" i="1"/>
  <c r="V283" i="1"/>
  <c r="T283" i="1"/>
  <c r="N283" i="1"/>
  <c r="L283" i="1"/>
  <c r="H283" i="1"/>
  <c r="F283" i="1"/>
  <c r="AO282" i="1"/>
  <c r="AG282" i="1"/>
  <c r="Y282" i="1"/>
  <c r="AO277" i="1"/>
  <c r="AG277" i="1"/>
  <c r="Y277" i="1"/>
  <c r="AO270" i="1"/>
  <c r="AK270" i="1"/>
  <c r="AG270" i="1"/>
  <c r="Y270" i="1"/>
  <c r="Q270" i="1"/>
  <c r="G270" i="1"/>
  <c r="AO272" i="1"/>
  <c r="AK272" i="1"/>
  <c r="AG272" i="1"/>
  <c r="Y272" i="1"/>
  <c r="Q272" i="1"/>
  <c r="G272" i="1"/>
  <c r="AO281" i="1"/>
  <c r="AG281" i="1"/>
  <c r="Y281" i="1"/>
  <c r="Q281" i="1"/>
  <c r="AO278" i="1"/>
  <c r="AK278" i="1"/>
  <c r="AG278" i="1"/>
  <c r="Y278" i="1"/>
  <c r="Q278" i="1"/>
  <c r="AO271" i="1"/>
  <c r="AK271" i="1"/>
  <c r="AG271" i="1"/>
  <c r="Y271" i="1"/>
  <c r="Q271" i="1"/>
  <c r="AO276" i="1"/>
  <c r="AK276" i="1"/>
  <c r="AG276" i="1"/>
  <c r="Y276" i="1"/>
  <c r="Q276" i="1"/>
  <c r="AO280" i="1"/>
  <c r="AK280" i="1"/>
  <c r="AG280" i="1"/>
  <c r="AC280" i="1"/>
  <c r="Y280" i="1"/>
  <c r="Q280" i="1"/>
  <c r="AO274" i="1"/>
  <c r="AG274" i="1"/>
  <c r="Y274" i="1"/>
  <c r="Q274" i="1"/>
  <c r="AO273" i="1"/>
  <c r="AK273" i="1"/>
  <c r="AG273" i="1"/>
  <c r="Y273" i="1"/>
  <c r="Q273" i="1"/>
  <c r="AO264" i="1"/>
  <c r="AK264" i="1"/>
  <c r="AG264" i="1"/>
  <c r="Y264" i="1"/>
  <c r="Q264" i="1"/>
  <c r="AO269" i="1"/>
  <c r="AK269" i="1"/>
  <c r="AG269" i="1"/>
  <c r="AC269" i="1"/>
  <c r="Y269" i="1"/>
  <c r="Q269" i="1"/>
  <c r="AO266" i="1"/>
  <c r="AK266" i="1"/>
  <c r="AG266" i="1"/>
  <c r="AC266" i="1"/>
  <c r="Y266" i="1"/>
  <c r="Q266" i="1"/>
  <c r="AO275" i="1"/>
  <c r="AK275" i="1"/>
  <c r="AG275" i="1"/>
  <c r="Y275" i="1"/>
  <c r="Q275" i="1"/>
  <c r="AO279" i="1"/>
  <c r="AG279" i="1"/>
  <c r="Y279" i="1"/>
  <c r="Q279" i="1"/>
  <c r="AO265" i="1"/>
  <c r="AK265" i="1"/>
  <c r="AG265" i="1"/>
  <c r="Y265" i="1"/>
  <c r="Q265" i="1"/>
  <c r="AO267" i="1"/>
  <c r="AK267" i="1"/>
  <c r="AG267" i="1"/>
  <c r="Y267" i="1"/>
  <c r="Q267" i="1"/>
  <c r="G267" i="1"/>
  <c r="AO268" i="1"/>
  <c r="AK268" i="1"/>
  <c r="AG268" i="1"/>
  <c r="AC268" i="1"/>
  <c r="Y268" i="1"/>
  <c r="Q268" i="1"/>
  <c r="G268" i="1"/>
  <c r="Y283" i="1" l="1"/>
  <c r="AG283" i="1"/>
  <c r="AO283" i="1"/>
  <c r="Q283" i="1"/>
  <c r="E251" i="1"/>
  <c r="F238" i="1" s="1"/>
  <c r="G251" i="1"/>
  <c r="H238" i="1" s="1"/>
  <c r="E232" i="1"/>
  <c r="F219" i="1" s="1"/>
  <c r="G193" i="1"/>
  <c r="H181" i="1" s="1"/>
  <c r="I193" i="1"/>
  <c r="J181" i="1" s="1"/>
  <c r="K193" i="1"/>
  <c r="L181" i="1" s="1"/>
  <c r="E193" i="1"/>
  <c r="F192" i="1" s="1"/>
  <c r="H245" i="1" l="1"/>
  <c r="H249" i="1"/>
  <c r="H241" i="1"/>
  <c r="H237" i="1"/>
  <c r="H247" i="1"/>
  <c r="H243" i="1"/>
  <c r="H239" i="1"/>
  <c r="F182" i="1"/>
  <c r="J180" i="1"/>
  <c r="J192" i="1"/>
  <c r="J184" i="1"/>
  <c r="F185" i="1"/>
  <c r="J188" i="1"/>
  <c r="F189" i="1"/>
  <c r="F249" i="1"/>
  <c r="F245" i="1"/>
  <c r="F241" i="1"/>
  <c r="F180" i="1"/>
  <c r="F184" i="1"/>
  <c r="J190" i="1"/>
  <c r="J186" i="1"/>
  <c r="J182" i="1"/>
  <c r="F237" i="1"/>
  <c r="F247" i="1"/>
  <c r="F243" i="1"/>
  <c r="F239" i="1"/>
  <c r="F187" i="1"/>
  <c r="F191" i="1"/>
  <c r="H192" i="1"/>
  <c r="H190" i="1"/>
  <c r="H188" i="1"/>
  <c r="H186" i="1"/>
  <c r="H184" i="1"/>
  <c r="H182" i="1"/>
  <c r="H180" i="1"/>
  <c r="L192" i="1"/>
  <c r="L190" i="1"/>
  <c r="L188" i="1"/>
  <c r="L186" i="1"/>
  <c r="L184" i="1"/>
  <c r="L182" i="1"/>
  <c r="L180" i="1"/>
  <c r="F230" i="1"/>
  <c r="F228" i="1"/>
  <c r="F226" i="1"/>
  <c r="F224" i="1"/>
  <c r="F222" i="1"/>
  <c r="F220" i="1"/>
  <c r="F179" i="1"/>
  <c r="F181" i="1"/>
  <c r="F183" i="1"/>
  <c r="H179" i="1"/>
  <c r="H191" i="1"/>
  <c r="H189" i="1"/>
  <c r="H187" i="1"/>
  <c r="H185" i="1"/>
  <c r="H183" i="1"/>
  <c r="J179" i="1"/>
  <c r="J191" i="1"/>
  <c r="J189" i="1"/>
  <c r="J187" i="1"/>
  <c r="J185" i="1"/>
  <c r="J183" i="1"/>
  <c r="L179" i="1"/>
  <c r="L191" i="1"/>
  <c r="L189" i="1"/>
  <c r="L187" i="1"/>
  <c r="L185" i="1"/>
  <c r="L183" i="1"/>
  <c r="F218" i="1"/>
  <c r="F231" i="1"/>
  <c r="F229" i="1"/>
  <c r="F227" i="1"/>
  <c r="F225" i="1"/>
  <c r="F223" i="1"/>
  <c r="F221" i="1"/>
  <c r="H250" i="1"/>
  <c r="H248" i="1"/>
  <c r="H246" i="1"/>
  <c r="H244" i="1"/>
  <c r="H242" i="1"/>
  <c r="H240" i="1"/>
  <c r="F250" i="1"/>
  <c r="F248" i="1"/>
  <c r="F246" i="1"/>
  <c r="F244" i="1"/>
  <c r="F242" i="1"/>
  <c r="F240" i="1"/>
  <c r="F186" i="1"/>
  <c r="F188" i="1"/>
  <c r="F190" i="1"/>
  <c r="F251" i="1" l="1"/>
  <c r="H251" i="1"/>
  <c r="F193" i="1"/>
  <c r="F232" i="1"/>
  <c r="L193" i="1"/>
  <c r="J193" i="1"/>
  <c r="H193" i="1"/>
  <c r="D79" i="1" l="1"/>
  <c r="E71" i="1" s="1"/>
  <c r="E76" i="1" l="1"/>
  <c r="E70" i="1"/>
  <c r="E72" i="1"/>
  <c r="E78" i="1"/>
  <c r="E74" i="1"/>
  <c r="E69" i="1"/>
  <c r="E77" i="1"/>
  <c r="E75" i="1"/>
  <c r="E73" i="1"/>
  <c r="E79" i="1" l="1"/>
</calcChain>
</file>

<file path=xl/sharedStrings.xml><?xml version="1.0" encoding="utf-8"?>
<sst xmlns="http://schemas.openxmlformats.org/spreadsheetml/2006/main" count="1047" uniqueCount="526">
  <si>
    <t>Total población en el municipio</t>
  </si>
  <si>
    <t>Porcentaje población municipal del total departamental</t>
  </si>
  <si>
    <t>Total población hombres</t>
  </si>
  <si>
    <t>Total población mujeres</t>
  </si>
  <si>
    <t>Población (&gt;15 o &lt; 59 años) - potencialmente activa</t>
  </si>
  <si>
    <t>Población (&lt;15 o &gt; 59 años) - población inactiva</t>
  </si>
  <si>
    <t xml:space="preserve">Item </t>
  </si>
  <si>
    <t>Población</t>
  </si>
  <si>
    <t>Total población indígena</t>
  </si>
  <si>
    <t>Total población negro, mulato o afrocolombiana</t>
  </si>
  <si>
    <t>Población Rom</t>
  </si>
  <si>
    <t>Población Raizal</t>
  </si>
  <si>
    <t>Población palenquera o de basilio</t>
  </si>
  <si>
    <t>Fuente: DANE (2005), ANSPE (2015)</t>
  </si>
  <si>
    <t>Valor Agregado Municipal</t>
  </si>
  <si>
    <t>Actividades de servicios a las empresas</t>
  </si>
  <si>
    <t>Industria Manufacturera</t>
  </si>
  <si>
    <t>Construcción de edificaciones</t>
  </si>
  <si>
    <t>Producción Pecuaria y Caza</t>
  </si>
  <si>
    <t>Hoteles, restaurantes y bares</t>
  </si>
  <si>
    <t>Cultivo de otros productos agricolas</t>
  </si>
  <si>
    <t>Actividades inmobiliarias</t>
  </si>
  <si>
    <t>Cultivo de café</t>
  </si>
  <si>
    <t>Servicios sociales y de salud de mercado</t>
  </si>
  <si>
    <t>Otros</t>
  </si>
  <si>
    <t>Valor Agregado Per cápita 
(Pesos corrientes)</t>
  </si>
  <si>
    <t>(MM Pesos Corrientes)</t>
  </si>
  <si>
    <t>Peso %</t>
  </si>
  <si>
    <t xml:space="preserve">VALOR AGREGADO MUNICIPAL  
SECTORES DE MAYOR IMPORTANCIA 
</t>
  </si>
  <si>
    <t xml:space="preserve">Total </t>
  </si>
  <si>
    <t>Salud</t>
  </si>
  <si>
    <t xml:space="preserve">Afiliados al regimen contributivo </t>
  </si>
  <si>
    <t>Afiliados al regimen subsidiado</t>
  </si>
  <si>
    <t>Numero de personas</t>
  </si>
  <si>
    <t>AFILIADOS AL SISTEMA DE SALUD POR TIPO DE RÉGIMEN (CIFRAS A FEBRERO 2017):</t>
  </si>
  <si>
    <t>Porcentaje de Desarrollo</t>
  </si>
  <si>
    <t>Dimensión</t>
  </si>
  <si>
    <t xml:space="preserve">Urbana </t>
  </si>
  <si>
    <t>Economica</t>
  </si>
  <si>
    <t>Calidad de vida</t>
  </si>
  <si>
    <t>Ambiental</t>
  </si>
  <si>
    <t>Seguridad</t>
  </si>
  <si>
    <t>Institucional</t>
  </si>
  <si>
    <t>Fuente: GET, DDTS, DNP - 2014</t>
  </si>
  <si>
    <t>Fuente: MinSalud, 2017</t>
  </si>
  <si>
    <t>Fuente: DANE - 2015 (provisional), Calculos DDTS</t>
  </si>
  <si>
    <t>Fuente: DANE, 2017</t>
  </si>
  <si>
    <t>Entornos de desarrollo</t>
  </si>
  <si>
    <t xml:space="preserve">ASIGNACIONES SISTEMA GENERAL DE PARTICIPACIONES </t>
  </si>
  <si>
    <t>EDUCACIÓN</t>
  </si>
  <si>
    <t>Prestación de Servicios</t>
  </si>
  <si>
    <t>Calidad</t>
  </si>
  <si>
    <t>SALUD</t>
  </si>
  <si>
    <t>AGUA POTABLE</t>
  </si>
  <si>
    <t>PROPÓSITO GENERAL - LIBRE DESTINACIÓN</t>
  </si>
  <si>
    <t>PRIMERA INFANCIA</t>
  </si>
  <si>
    <t>ALIMENTACIÓN ESCOLAR</t>
  </si>
  <si>
    <t>RIBEREÑOS</t>
  </si>
  <si>
    <t>RESGUARDOS</t>
  </si>
  <si>
    <t>Fuente: DNP, 2013 - 2017</t>
  </si>
  <si>
    <t>CIFRAS DEL MUNICIPIO - SANTA ROSA DE CABAL (CIFRAS EN MILLONES DE PESOS CORRIENTES)</t>
  </si>
  <si>
    <t>Promedio anual 2007-2011 
(pesos ctes de 2012)
 Antes SGR</t>
  </si>
  <si>
    <t>Millones de pesos corrientes *</t>
  </si>
  <si>
    <t>% de cambio ANUAL</t>
  </si>
  <si>
    <t>Fuente: DNP - SICODIS, 2012 - 2018</t>
  </si>
  <si>
    <t>* Cifras presupuestales</t>
  </si>
  <si>
    <t>Total SGR
 2012</t>
  </si>
  <si>
    <t>Total  SGR 
2013-2014</t>
  </si>
  <si>
    <t>Total SGR 
2015-2016</t>
  </si>
  <si>
    <t>Total SGR 
2017-2018</t>
  </si>
  <si>
    <t>Total población en cabeceras (Urbana)</t>
  </si>
  <si>
    <t>Total población resto (Rural)</t>
  </si>
  <si>
    <t>Año</t>
  </si>
  <si>
    <t>Puntaje</t>
  </si>
  <si>
    <t>Posición dentro del grupo G1- Nivel Alto</t>
  </si>
  <si>
    <t>Promedio grupo de dotaciones iniciales</t>
  </si>
  <si>
    <t>94/217</t>
  </si>
  <si>
    <t>* Puntaje alto: mayor a 53. Puntaje medio: entre 45.001 y 53.001. Puntaje bajo: menor a 45.</t>
  </si>
  <si>
    <t>Promedio Grupo de Dotaciones Iniciales</t>
  </si>
  <si>
    <t>Cambio de Posición</t>
  </si>
  <si>
    <t>* Puntaje alto: mayor a 55. Puntaje medio: entre 45.001 y 55.001. Puntaje bajo: menor a 45.</t>
  </si>
  <si>
    <t>* Puntaje alto: mayor a 72. Puntaje medio: entre 65.001 y 72.001. Puntaje bajo: menor a 65.</t>
  </si>
  <si>
    <t>Variable</t>
  </si>
  <si>
    <t>Movilización de recursos</t>
  </si>
  <si>
    <t>Ingreso tributario y no tributario sin recaudo OT</t>
  </si>
  <si>
    <t>Educación</t>
  </si>
  <si>
    <t>Cobertura media neta</t>
  </si>
  <si>
    <t>Recaudo por instrumentos OT</t>
  </si>
  <si>
    <t>SABER 11 Matemáticas</t>
  </si>
  <si>
    <t>% de inversión financiada con recursos propios</t>
  </si>
  <si>
    <t>SABER 11 Lenguaje</t>
  </si>
  <si>
    <t>Ejecución de Recursos</t>
  </si>
  <si>
    <t>% de ejecución SGP</t>
  </si>
  <si>
    <t>Cobertura transición</t>
  </si>
  <si>
    <t>% de ejecución recursos propios</t>
  </si>
  <si>
    <t>Cobertura salud</t>
  </si>
  <si>
    <t>% de ejecución otras fuentes</t>
  </si>
  <si>
    <t>Vacunación pentavalente</t>
  </si>
  <si>
    <t>SGR Cumplimiento del plazo inicial</t>
  </si>
  <si>
    <t>Mortalidad infantil</t>
  </si>
  <si>
    <t>Ordenamiento Territorial</t>
  </si>
  <si>
    <t>Tasa efectiva de recaudo</t>
  </si>
  <si>
    <t>Servicios</t>
  </si>
  <si>
    <t>Cobertura eléctrica rural</t>
  </si>
  <si>
    <t>% Uso de instrumentos</t>
  </si>
  <si>
    <t>Cobertura Internet</t>
  </si>
  <si>
    <t>Gobierno Abierto y transparencia</t>
  </si>
  <si>
    <t>Organización de la información</t>
  </si>
  <si>
    <t>Rendición de cuentas</t>
  </si>
  <si>
    <t>Atención al ciudadano</t>
  </si>
  <si>
    <t>Hurtos x 10,000 hab</t>
  </si>
  <si>
    <t>Indicador de Gestión</t>
  </si>
  <si>
    <t>Homicidios x 10,000 hab</t>
  </si>
  <si>
    <t>Violencia intrafamiliar x 10,000 hab</t>
  </si>
  <si>
    <t>Indicador de Resultados</t>
  </si>
  <si>
    <t>96/217</t>
  </si>
  <si>
    <t>Gestion</t>
  </si>
  <si>
    <t>69/217</t>
  </si>
  <si>
    <t>Resultados</t>
  </si>
  <si>
    <t>Cobertura Acueducto *</t>
  </si>
  <si>
    <t>Cobertura Alcantarillado *</t>
  </si>
  <si>
    <t>* Valores suavizados con la tendencia histórica del municipio.</t>
  </si>
  <si>
    <t>Fuente: Nueva Medicion del Desempeño Municipal MDM 2016</t>
  </si>
  <si>
    <t xml:space="preserve">Porcentaje area del municipio sobre el area departamental </t>
  </si>
  <si>
    <t>Densidad de poblacion (Perosnas/Km2)</t>
  </si>
  <si>
    <t>Extension Km2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</si>
  <si>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</si>
  <si>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</si>
  <si>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</si>
  <si>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</si>
  <si>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</si>
  <si>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</si>
  <si>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</si>
  <si>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</si>
  <si>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</si>
  <si>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</si>
  <si>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</si>
  <si>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</si>
  <si>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HOMBRES</t>
  </si>
  <si>
    <t>MUJERES</t>
  </si>
  <si>
    <t>60-64</t>
  </si>
  <si>
    <t>65-69</t>
  </si>
  <si>
    <t>70-74</t>
  </si>
  <si>
    <t>75-79</t>
  </si>
  <si>
    <t>80 Y MÁS</t>
  </si>
  <si>
    <t>Rango de edades</t>
  </si>
  <si>
    <t>TOTAL</t>
  </si>
  <si>
    <t>Cabecera</t>
  </si>
  <si>
    <t>Resto</t>
  </si>
  <si>
    <t>ESTIMACIONES DE POBLACIÓN 1985 - 2005  Y PROYECCIONES DE POBLACIÓN 2005 - 2020 TOTAL MUNICIPAL POR ÁREA</t>
  </si>
  <si>
    <t>DEPARTAMENTO</t>
  </si>
  <si>
    <t>MUNICIPIO</t>
  </si>
  <si>
    <t>TOTAL PORCINOS - 2017</t>
  </si>
  <si>
    <t>TOTAL GRANJAS PORCINAS TECNIFICADAS - 2017</t>
  </si>
  <si>
    <t>TOTAL PREDIOS TRASPATIO - 2017</t>
  </si>
  <si>
    <t>TOTAL PREDIOS PORCINOS 2017</t>
  </si>
  <si>
    <t>RISARALDA</t>
  </si>
  <si>
    <t>PEREIRA</t>
  </si>
  <si>
    <t>SANTA-ROSA-DE-CABAL</t>
  </si>
  <si>
    <t>DOSQUEBRADAS</t>
  </si>
  <si>
    <t>MARSELLA</t>
  </si>
  <si>
    <t>SANTUARIO</t>
  </si>
  <si>
    <t>GUATICA</t>
  </si>
  <si>
    <t>BELEN-DE-UMBRIA</t>
  </si>
  <si>
    <t>PUEBLO-RICO</t>
  </si>
  <si>
    <t>APIA</t>
  </si>
  <si>
    <t>LA-VIRGINIA</t>
  </si>
  <si>
    <t>BALBOA-R</t>
  </si>
  <si>
    <t>QUINCHIA</t>
  </si>
  <si>
    <t>MISTRATO</t>
  </si>
  <si>
    <t>LA-CELIA</t>
  </si>
  <si>
    <t>TOTAL AVES - CAPACIDAD INSTALADA - LEVANTE</t>
  </si>
  <si>
    <t>TOTAL AVES - CAPACIDAD OCUPADA - LEVANTE</t>
  </si>
  <si>
    <t>N° DE PREDIOS - LEVANTE</t>
  </si>
  <si>
    <t>TOTAL AVES - CAPACIDAD INSTALADA - POSTURA</t>
  </si>
  <si>
    <t>TOTAL AVES - CAPACIDAD OCUPADA - POSTURA</t>
  </si>
  <si>
    <t>N° DE PREDIOS - POSTURA</t>
  </si>
  <si>
    <t>TOTAL AVES CAPACIDAD OCUPADA - 2017</t>
  </si>
  <si>
    <t>TOTAL AVES -TRASPATIO - 2017</t>
  </si>
  <si>
    <t>N° DE PREDIOS TRASPATIO - 2017</t>
  </si>
  <si>
    <t>TOTAL DE AVES CAPACIDAD OCUPADA MAS AVES TRASPATIO - 2017</t>
  </si>
  <si>
    <t>TOTAL PREDIOS AVICOLAS - 2017</t>
  </si>
  <si>
    <t>TOTAL PREDIOS AVICOLAS MAS PREDIOS TRASPATIO - 2017</t>
  </si>
  <si>
    <t>TOTAL EQUINOS 2017</t>
  </si>
  <si>
    <t>DEPARTAMENTOS</t>
  </si>
  <si>
    <t>TOTAL BOVINOS - 2017</t>
  </si>
  <si>
    <t>TOTAL FINCAS CON BOVINOS - 2017</t>
  </si>
  <si>
    <t>%</t>
  </si>
  <si>
    <t>CULTIVOS</t>
  </si>
  <si>
    <t>A.S</t>
  </si>
  <si>
    <t>A.C</t>
  </si>
  <si>
    <t>PN</t>
  </si>
  <si>
    <t>R</t>
  </si>
  <si>
    <t>No fincas</t>
  </si>
  <si>
    <t>PRECIO</t>
  </si>
  <si>
    <t>empleos por ha</t>
  </si>
  <si>
    <t>empleo generado en el año</t>
  </si>
  <si>
    <t>Hectáreas</t>
  </si>
  <si>
    <t>Tons</t>
  </si>
  <si>
    <t>ton/ha</t>
  </si>
  <si>
    <t>KG</t>
  </si>
  <si>
    <t>Aguacate</t>
  </si>
  <si>
    <t>Banano</t>
  </si>
  <si>
    <t xml:space="preserve">Café </t>
  </si>
  <si>
    <t>Flores y follajes</t>
  </si>
  <si>
    <t>Granadilla</t>
  </si>
  <si>
    <t xml:space="preserve">Lulo </t>
  </si>
  <si>
    <t>Mora</t>
  </si>
  <si>
    <t>Plátano asociado tecnificado</t>
  </si>
  <si>
    <t>Plátano solo</t>
  </si>
  <si>
    <t>38.5</t>
  </si>
  <si>
    <t xml:space="preserve">Tomate de arbol </t>
  </si>
  <si>
    <t>Gulupa</t>
  </si>
  <si>
    <t>Plantas aromáticas/medicinales</t>
  </si>
  <si>
    <t>Cebolla junca</t>
  </si>
  <si>
    <t>Frijol manual</t>
  </si>
  <si>
    <t>Habichuela</t>
  </si>
  <si>
    <t xml:space="preserve">Maíz </t>
  </si>
  <si>
    <t>1.6</t>
  </si>
  <si>
    <t>Tomate semicubierta</t>
  </si>
  <si>
    <t>yuca</t>
  </si>
  <si>
    <t>forestales</t>
  </si>
  <si>
    <t>*A.S: Área sembrada, A.C:Área cosechada, PN: Producción en toneladas, R: Rendimiento - La suma del área no incluye plátano asociado por  encontrarse asociado a otros cultivos</t>
  </si>
  <si>
    <t>SUPERFICIE TOTAL</t>
  </si>
  <si>
    <t>SUPERFICIE (km²)</t>
  </si>
  <si>
    <t>POBLACIÓN</t>
  </si>
  <si>
    <t>No. DE VEREDAS</t>
  </si>
  <si>
    <t>No. PREDIOS RURALES</t>
  </si>
  <si>
    <t>UAF (HAS)</t>
  </si>
  <si>
    <t>USUARIOS POTENCIALES DE ASISTENCIA TÉCNICA</t>
  </si>
  <si>
    <t>DISTANCIA A LA CAPITAL (KM²</t>
  </si>
  <si>
    <t>ALTURA SOBRE EL NIVEL DEL MAR (MTS)</t>
  </si>
  <si>
    <t>has</t>
  </si>
  <si>
    <t>CAB.</t>
  </si>
  <si>
    <t>RURAL</t>
  </si>
  <si>
    <t>VARIABLES</t>
  </si>
  <si>
    <t>Área pastos de corte (has)</t>
  </si>
  <si>
    <t>Área pasto natural (has)</t>
  </si>
  <si>
    <t>Área pradera mejorada (has)</t>
  </si>
  <si>
    <t>Área cultivos forrajeros (has)</t>
  </si>
  <si>
    <t>Área sistema silvopastoril (has)</t>
  </si>
  <si>
    <t>Área total en pastos (has)</t>
  </si>
  <si>
    <t>Total bovinos</t>
  </si>
  <si>
    <t>Total vacas en ordeño</t>
  </si>
  <si>
    <t>Total producción de leche (lts)*dia</t>
  </si>
  <si>
    <t>Capacidad de carga (cab/ha)</t>
  </si>
  <si>
    <t>Sacrificio de Bovinos</t>
  </si>
  <si>
    <t>Inventario porcino</t>
  </si>
  <si>
    <t>Producción porcinos tecnif.</t>
  </si>
  <si>
    <t>Producción porcinos tradic.</t>
  </si>
  <si>
    <t>Total aves de postura</t>
  </si>
  <si>
    <t>Total aves de engorde</t>
  </si>
  <si>
    <t>Total aves de traspatio</t>
  </si>
  <si>
    <t>Número total de colmenas</t>
  </si>
  <si>
    <t>Producción de miel abejas (lts)</t>
  </si>
  <si>
    <t>No. Total de estanques</t>
  </si>
  <si>
    <t>Área total espejo agua (m²)</t>
  </si>
  <si>
    <t>Área en producción (m²)</t>
  </si>
  <si>
    <t>Np. Animales cosechados</t>
  </si>
  <si>
    <t>Producción estimada (kgs)</t>
  </si>
  <si>
    <t>USO AGROPECUARIO Y ACUÍCOLA</t>
  </si>
  <si>
    <t>Cultivos (has)</t>
  </si>
  <si>
    <t>Pastos (has)</t>
  </si>
  <si>
    <t>Espejo de agua (has)</t>
  </si>
  <si>
    <t xml:space="preserve">Total (Has) </t>
  </si>
  <si>
    <t>Cobertura GAS natural (IV Trim 2016)</t>
  </si>
  <si>
    <t>Cobertura energía total (2015)</t>
  </si>
  <si>
    <t>Penetración internet
 (Suscriptores/número personas, 2016)</t>
  </si>
  <si>
    <t xml:space="preserve">Enero 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</si>
  <si>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</si>
  <si>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</si>
  <si>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</si>
  <si>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</si>
  <si>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</si>
  <si>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</si>
  <si>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</si>
  <si>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</si>
  <si>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</si>
  <si>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</si>
  <si>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</si>
  <si>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Año 2015</t>
  </si>
  <si>
    <t>Año 2016</t>
  </si>
  <si>
    <t>Año 2017</t>
  </si>
  <si>
    <t>Femenino</t>
  </si>
  <si>
    <t>Masculino</t>
  </si>
  <si>
    <t>16 - 25</t>
  </si>
  <si>
    <t>26 - 35</t>
  </si>
  <si>
    <t>36 - 45</t>
  </si>
  <si>
    <t>46 - 60</t>
  </si>
  <si>
    <t>Mas de 60</t>
  </si>
  <si>
    <t>Administrador (a)</t>
  </si>
  <si>
    <t>Abogado (a)</t>
  </si>
  <si>
    <t>Ama de casa</t>
  </si>
  <si>
    <t>Comerciante</t>
  </si>
  <si>
    <t>Docente</t>
  </si>
  <si>
    <t>Empleado (a)</t>
  </si>
  <si>
    <t>Estudiante</t>
  </si>
  <si>
    <t>Ingeniero (a)</t>
  </si>
  <si>
    <t>Independiente</t>
  </si>
  <si>
    <t>Pensionado (a)</t>
  </si>
  <si>
    <t>Otro</t>
  </si>
  <si>
    <t>V. Cauca</t>
  </si>
  <si>
    <t>Risaralda</t>
  </si>
  <si>
    <t>C. Caribe</t>
  </si>
  <si>
    <t>Caldas</t>
  </si>
  <si>
    <t>Tolima</t>
  </si>
  <si>
    <t>Quindio</t>
  </si>
  <si>
    <t>Santander</t>
  </si>
  <si>
    <t>Boyacá</t>
  </si>
  <si>
    <t>Nariño</t>
  </si>
  <si>
    <t>Meta</t>
  </si>
  <si>
    <t>Cauca</t>
  </si>
  <si>
    <t>Huila</t>
  </si>
  <si>
    <t>Chocó</t>
  </si>
  <si>
    <t>Caquetá</t>
  </si>
  <si>
    <t>Casanare</t>
  </si>
  <si>
    <t>Putumayo</t>
  </si>
  <si>
    <t>Neiva</t>
  </si>
  <si>
    <t>Procedencia</t>
  </si>
  <si>
    <t>No de personas</t>
  </si>
  <si>
    <t>España</t>
  </si>
  <si>
    <t>Francia</t>
  </si>
  <si>
    <t>Argentina</t>
  </si>
  <si>
    <t>Alemania</t>
  </si>
  <si>
    <t>Chile</t>
  </si>
  <si>
    <t>Canada</t>
  </si>
  <si>
    <t>México</t>
  </si>
  <si>
    <t>Perú</t>
  </si>
  <si>
    <t>Suiza</t>
  </si>
  <si>
    <t>Italia</t>
  </si>
  <si>
    <t>Australia</t>
  </si>
  <si>
    <t>Israel</t>
  </si>
  <si>
    <t>Venezuela</t>
  </si>
  <si>
    <t>Austria</t>
  </si>
  <si>
    <t>Bélgica</t>
  </si>
  <si>
    <t>Brasil</t>
  </si>
  <si>
    <t>Ecuador</t>
  </si>
  <si>
    <t>Inglaterra</t>
  </si>
  <si>
    <t>Panamá</t>
  </si>
  <si>
    <t>Polonia</t>
  </si>
  <si>
    <t>Uruguay</t>
  </si>
  <si>
    <t>N. Zelanda</t>
  </si>
  <si>
    <t>Dinamarca</t>
  </si>
  <si>
    <t>Holanda</t>
  </si>
  <si>
    <t>Japón</t>
  </si>
  <si>
    <t>Aruba</t>
  </si>
  <si>
    <t>Corea</t>
  </si>
  <si>
    <t>P. Rico</t>
  </si>
  <si>
    <t>R. Checa</t>
  </si>
  <si>
    <t>Rusia</t>
  </si>
  <si>
    <t>Suecia</t>
  </si>
  <si>
    <t>Bolivia</t>
  </si>
  <si>
    <t>China</t>
  </si>
  <si>
    <t>Iran</t>
  </si>
  <si>
    <t>Malasia</t>
  </si>
  <si>
    <t>Rep. Dom</t>
  </si>
  <si>
    <t>Rumania</t>
  </si>
  <si>
    <t>Pais</t>
  </si>
  <si>
    <t>Enero</t>
  </si>
  <si>
    <t>Marzo</t>
  </si>
  <si>
    <t>Mayo</t>
  </si>
  <si>
    <t>Julio</t>
  </si>
  <si>
    <t>Nacional</t>
  </si>
  <si>
    <t>Extranjera</t>
  </si>
  <si>
    <t>Total</t>
  </si>
  <si>
    <t>% Nacional</t>
  </si>
  <si>
    <t>% Extranejro</t>
  </si>
  <si>
    <t xml:space="preserve">Número
de veces </t>
  </si>
  <si>
    <t>Primera vez</t>
  </si>
  <si>
    <t>Repite visita</t>
  </si>
  <si>
    <t>Residentes</t>
  </si>
  <si>
    <t>Termales</t>
  </si>
  <si>
    <t>Gastronomia</t>
  </si>
  <si>
    <t>Ecoturismo</t>
  </si>
  <si>
    <t>Cultural/Religioso</t>
  </si>
  <si>
    <t>Diversión</t>
  </si>
  <si>
    <t>Alojamiento Urbano</t>
  </si>
  <si>
    <t>Alojamiento Rural</t>
  </si>
  <si>
    <t>Flia/amigos</t>
  </si>
  <si>
    <t>Hostal</t>
  </si>
  <si>
    <t>Camping</t>
  </si>
  <si>
    <t>total</t>
  </si>
  <si>
    <t>1 noche</t>
  </si>
  <si>
    <t xml:space="preserve">2 a 3 noches </t>
  </si>
  <si>
    <t>4 a 7 noches</t>
  </si>
  <si>
    <t>mas de 7</t>
  </si>
  <si>
    <t>Excelente</t>
  </si>
  <si>
    <t>Bueno</t>
  </si>
  <si>
    <t>Malo</t>
  </si>
  <si>
    <t>Ns/Nr</t>
  </si>
  <si>
    <t xml:space="preserve">Regular </t>
  </si>
  <si>
    <t>Seguridad Urbana</t>
  </si>
  <si>
    <t>Seguridad Rural</t>
  </si>
  <si>
    <t>Infraestructura Vial</t>
  </si>
  <si>
    <t>Señalización Vial</t>
  </si>
  <si>
    <t>Atención al Turista</t>
  </si>
  <si>
    <t>Porf. Turismo</t>
  </si>
  <si>
    <t xml:space="preserve">Médico </t>
  </si>
  <si>
    <t>Antioquia</t>
  </si>
  <si>
    <t>Cundinamarca</t>
  </si>
  <si>
    <t>Norte de Santander</t>
  </si>
  <si>
    <t>EEUU</t>
  </si>
  <si>
    <t xml:space="preserve">N/A </t>
  </si>
  <si>
    <t>CRECIMIENTO PRODUCTO INTERNO BRUTO DESAGREGADO 2001 - 2017</t>
  </si>
  <si>
    <t>AÑO</t>
  </si>
  <si>
    <t>PIB</t>
  </si>
  <si>
    <t>Importaciones Totales</t>
  </si>
  <si>
    <t>Exportaciones  Totales</t>
  </si>
  <si>
    <t xml:space="preserve">Consumo de Hogares </t>
  </si>
  <si>
    <t xml:space="preserve">Formación Bruta de Capital Fijo </t>
  </si>
  <si>
    <t>Demanda Final Interna</t>
  </si>
  <si>
    <t>2017*</t>
  </si>
  <si>
    <r>
      <t xml:space="preserve">Consumo Final del Gobierno </t>
    </r>
    <r>
      <rPr>
        <vertAlign val="superscript"/>
        <sz val="11"/>
        <color rgb="FF000000"/>
        <rFont val="Times New Roman"/>
        <family val="1"/>
      </rPr>
      <t>2</t>
    </r>
  </si>
  <si>
    <t>INDICE DE PRODUCCIÓN INDUSTRIAL AÑO 2017</t>
  </si>
  <si>
    <t>MES</t>
  </si>
  <si>
    <t>INDICE</t>
  </si>
  <si>
    <t>VARIACIÓN ANUAL</t>
  </si>
  <si>
    <t>Junio</t>
  </si>
  <si>
    <t>No</t>
  </si>
  <si>
    <t>Edad</t>
  </si>
  <si>
    <t>item</t>
  </si>
  <si>
    <t>Establecimientos</t>
  </si>
  <si>
    <t>Personal</t>
  </si>
  <si>
    <t>A01 Agricultura, ganadería, caza y actividades de servicios conexas</t>
  </si>
  <si>
    <t>B09 Actividades de servicios de apoyo para la explotación de minas </t>
  </si>
  <si>
    <t>C10 Elaboración de productos alimenticios</t>
  </si>
  <si>
    <t>C13 Fabricación de productos textiles</t>
  </si>
  <si>
    <t>C14 Confección de prendas de vestir</t>
  </si>
  <si>
    <t>C15 Curtido y recurtido de cueros; fabricación de calzado; fabricación de artículos de viaje, maletas, bolsos de mano y artículos similares, y fabricación de artículos de talabartería y guarnicionería; adobo y teñido de pieles</t>
  </si>
  <si>
    <t>C16 Recuperando datos. Espere unos segundos e intente cortar o copiar de nuevo.</t>
  </si>
  <si>
    <t>C18 Actividades de impresión y de producción de copias a partir de grabaciones originales </t>
  </si>
  <si>
    <t>C20 Fabricación de sustancias y productos químicos</t>
  </si>
  <si>
    <t>C21 Fabricación de productos farmacéuticos, sustancias químicas medicinales y productos botánicos de uso farmacéutico</t>
  </si>
  <si>
    <t>C22 Fabricación de productos de caucho y de plástico</t>
  </si>
  <si>
    <t>C25 Fabricación de productos elaborados de metal, excepto maquinaria y equipo</t>
  </si>
  <si>
    <t>C31 Fabricación de muebles, colchones y somieres</t>
  </si>
  <si>
    <t>C33 Instalación, mantenimiento y reparación especializado de maquinaria y equipo</t>
  </si>
  <si>
    <t>E36 Captación, tratamiento y distribución de agua</t>
  </si>
  <si>
    <t>E37 Evacuación y tratamiento de aguas residuales</t>
  </si>
  <si>
    <t>E38 Recolección, tratamiento y disposición de desechos, recuperación de materiales</t>
  </si>
  <si>
    <t>F41 Construcción de edificios</t>
  </si>
  <si>
    <t>F42 Obras de ingeniería civil</t>
  </si>
  <si>
    <t>G45 Comercio, mantenimiento y reparación de vehículos automotores y motocicletas, sus partes, piezas y accesorios</t>
  </si>
  <si>
    <t>G46 Comercio al por mayor y en comisión o por contrata, excepto el comercio de vehículos automotores y motocicletas</t>
  </si>
  <si>
    <t>G47 Comercio al por menor (incluso el comercio al por menor de combustibles), excepto el de vehículos automotores y motocicletas</t>
  </si>
  <si>
    <t>H52 Almacenamiento y actividades complementarias al transporte</t>
  </si>
  <si>
    <t>I55 Alojamiento</t>
  </si>
  <si>
    <t>I56 Actividades de servicios de comidas y bebidas</t>
  </si>
  <si>
    <t>J58 Actividades de edición</t>
  </si>
  <si>
    <t>J61 Telecomunicaciones</t>
  </si>
  <si>
    <t>J62 Desarrollo de sistemas informáticos (planificación, análisis, diseño, programación, pruebas), consultoría informática y actividades relacionadas</t>
  </si>
  <si>
    <t>K64 Actividades de servicios financieros, excepto las de seguros y de pensiones</t>
  </si>
  <si>
    <t>K65 Seguros (incluso el reaseguro), seguros sociales y fondos de pensiones, excepto la seguridad social</t>
  </si>
  <si>
    <t>K66 Actividades auxiliares de las actividades de servicios financieros</t>
  </si>
  <si>
    <t>L68 Actividades inmobiliarias</t>
  </si>
  <si>
    <t>M69 Actividades jurídicas y de contabilidad</t>
  </si>
  <si>
    <t>M70 Actividades de administración empresarial; actividades de consultoría de gestión</t>
  </si>
  <si>
    <t>M71 Actividades de arquitectura e ingeniería; ensayos y análisis técnicos</t>
  </si>
  <si>
    <t>M73 Publicidad y estudios de mercado</t>
  </si>
  <si>
    <t>M74 Otras actividades profesionales, científicas y técnicas</t>
  </si>
  <si>
    <t>N77 Actividades de alquiler y arrendamiento</t>
  </si>
  <si>
    <t>N79 Actividades de las agencias de viajes, operadores turísticos, servicios de reserva y actividades relacionadas</t>
  </si>
  <si>
    <t>N81 Actividades de servicios a edificios y paisajismo (jardines, zonas verdes)</t>
  </si>
  <si>
    <t>N82 Actividades administrativas y de apoyo de oficina y otras actividades de apoyo a las empresas</t>
  </si>
  <si>
    <t>P85 Educación</t>
  </si>
  <si>
    <t>Q86 Actividades de atención de la salud humana</t>
  </si>
  <si>
    <t>R92 Actividades de juegos de azar y apuestas</t>
  </si>
  <si>
    <t>R93 Actividades deportivas y actividades recreativas y de esparcimiento</t>
  </si>
  <si>
    <t>S95 Mantenimiento y reparación de computadores, efectos personales y enseres domésticos</t>
  </si>
  <si>
    <t>S96 Otras actividades de servicios personales</t>
  </si>
  <si>
    <t>Total General</t>
  </si>
  <si>
    <t xml:space="preserve">Tipo de Renovación </t>
  </si>
  <si>
    <t>Personas naturales</t>
  </si>
  <si>
    <t>No de registros</t>
  </si>
  <si>
    <t>Etiquetas de fila</t>
  </si>
  <si>
    <t>Cuenta de nombre</t>
  </si>
  <si>
    <t>Total general</t>
  </si>
  <si>
    <t xml:space="preserve">Numero de registros </t>
  </si>
  <si>
    <t>Tipo de Registro</t>
  </si>
  <si>
    <t>Participación</t>
  </si>
  <si>
    <t xml:space="preserve">No de empleados </t>
  </si>
  <si>
    <t>Establecimientos con sede en Santa Rosa de Cabal</t>
  </si>
  <si>
    <t>Mes</t>
  </si>
  <si>
    <t>Microempresas</t>
  </si>
  <si>
    <t>Actividad Económica (CIIU*dos dígitos)</t>
  </si>
  <si>
    <t xml:space="preserve">No de Matriculas </t>
  </si>
  <si>
    <t>F43 Actividades especializadas para la construcción de edificios y obras de ingeniería civil</t>
  </si>
  <si>
    <t>C32 Otras industrias manufactureras</t>
  </si>
  <si>
    <t>H53 Correo y servicios de mensajería</t>
  </si>
  <si>
    <t>N80 Actividades de seguridad e investigación privada</t>
  </si>
  <si>
    <t xml:space="preserve">Actividad </t>
  </si>
  <si>
    <t>Numero de matriculas</t>
  </si>
  <si>
    <t>Participación (%)</t>
  </si>
  <si>
    <t>Total Activos Personas Naturales</t>
  </si>
  <si>
    <t>Total Activos Personas Jurídicas</t>
  </si>
  <si>
    <t>Activos Totales</t>
  </si>
  <si>
    <t>Activo Total</t>
  </si>
  <si>
    <t>Personas jurídicas</t>
  </si>
  <si>
    <t>Alojamiento rural (hospedaje no permanente)</t>
  </si>
  <si>
    <t>Hostal (hospedaje no permanente)</t>
  </si>
  <si>
    <t>Agencias de viajes y de turismo</t>
  </si>
  <si>
    <t>Hotel</t>
  </si>
  <si>
    <t>Apartahotel (hospedaje no permanente)</t>
  </si>
  <si>
    <t>Agencias de viajes operadoras</t>
  </si>
  <si>
    <t>Bar y restaurante</t>
  </si>
  <si>
    <t>Transporte terrestre automotor especial</t>
  </si>
  <si>
    <t>Vivienda turística</t>
  </si>
  <si>
    <t>Albergue (hospedaje no permanente)</t>
  </si>
  <si>
    <t>Bar</t>
  </si>
  <si>
    <t>Guía de turismo</t>
  </si>
  <si>
    <t>Restaurante</t>
  </si>
  <si>
    <t>Centro vacacional</t>
  </si>
  <si>
    <t xml:space="preserve">Comercio </t>
  </si>
  <si>
    <t xml:space="preserve">Total de nuevos registros mercantiles en la jurisdicción realizados por microempresas </t>
  </si>
  <si>
    <t>Total de nuevos registros mercantiles en la jurisdicción realizados por actividad económica</t>
  </si>
  <si>
    <t>Resumen de las actividades económicas con más registros en 2017</t>
  </si>
  <si>
    <t>Capital total asociado a nuevos registros mercantiles en la jurisdicción realizados por personas naturales y jurídicas</t>
  </si>
  <si>
    <t>Capital total asociado a nuevos registros mercantiles en la jurisdicción realizados por microempresas</t>
  </si>
  <si>
    <t>Total renovaciones de registros mercantiles en la jurisdicción</t>
  </si>
  <si>
    <t>Nuevos inscritos en Registro Nacional de Turismo por tipo de registro en la jurisdicción</t>
  </si>
  <si>
    <t>Total inscritos en Registro Nacional de Turismo por tipo de registro en la jurisdicción</t>
  </si>
  <si>
    <t>Empleos generados por nuevas matrículas y actividad económica en la Cámara de Comercio.</t>
  </si>
  <si>
    <t>Actividad Económica</t>
  </si>
  <si>
    <t>Total empleos generados por empresas renovadas en 2017</t>
  </si>
  <si>
    <t>Ítem</t>
  </si>
  <si>
    <t xml:space="preserve">Personas Naturales y Jurídicas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</si>
</sst>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"/>
    <numFmt numFmtId="166" formatCode="_-&quot;$&quot;* #,##0_-;\-&quot;$&quot;* #,##0_-;_-&quot;$&quot;* &quot;-&quot;??_-;_-@_-"/>
    <numFmt numFmtId="167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dugi"/>
      <family val="2"/>
    </font>
    <font>
      <b/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Trebuchet MS"/>
      <family val="2"/>
    </font>
    <font>
      <sz val="12"/>
      <color theme="1"/>
      <name val="Arial"/>
      <family val="2"/>
    </font>
    <font>
      <sz val="10"/>
      <color theme="1"/>
      <name val="Trebuchet MS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FFFFFF"/>
      <name val="Times New Roman"/>
      <family val="1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167" fontId="1" fillId="0" borderId="0" applyFont="0" applyFill="0" applyBorder="0" applyAlignment="0" applyProtection="0"/>
  </cellStyleXfs>
  <cellXfs count="242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2" applyNumberFormat="1" applyFont="1" applyBorder="1"/>
    <xf numFmtId="10" fontId="0" fillId="0" borderId="1" xfId="2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2" fontId="0" fillId="0" borderId="3" xfId="0" applyNumberFormat="1" applyBorder="1"/>
    <xf numFmtId="0" fontId="0" fillId="0" borderId="0" xfId="0" applyBorder="1"/>
    <xf numFmtId="2" fontId="0" fillId="0" borderId="0" xfId="0" applyNumberFormat="1" applyBorder="1"/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2" applyNumberFormat="1" applyFont="1"/>
    <xf numFmtId="0" fontId="6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/>
    </xf>
    <xf numFmtId="0" fontId="0" fillId="0" borderId="0" xfId="0" applyFont="1"/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3" fontId="10" fillId="0" borderId="1" xfId="0" applyNumberFormat="1" applyFont="1" applyBorder="1" applyAlignment="1" applyProtection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3" fontId="8" fillId="0" borderId="1" xfId="0" applyNumberFormat="1" applyFont="1" applyBorder="1" applyAlignment="1" applyProtection="1">
      <alignment horizontal="center"/>
    </xf>
    <xf numFmtId="164" fontId="0" fillId="0" borderId="1" xfId="2" applyNumberFormat="1" applyFont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/>
    </xf>
    <xf numFmtId="3" fontId="14" fillId="0" borderId="14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/>
    </xf>
    <xf numFmtId="3" fontId="16" fillId="0" borderId="1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2" fillId="5" borderId="1" xfId="0" applyNumberFormat="1" applyFont="1" applyFill="1" applyBorder="1" applyAlignment="1">
      <alignment horizontal="right"/>
    </xf>
    <xf numFmtId="0" fontId="0" fillId="0" borderId="1" xfId="0" applyFill="1" applyBorder="1"/>
    <xf numFmtId="3" fontId="12" fillId="0" borderId="1" xfId="0" applyNumberFormat="1" applyFont="1" applyFill="1" applyBorder="1" applyAlignment="1">
      <alignment horizontal="right"/>
    </xf>
    <xf numFmtId="0" fontId="11" fillId="0" borderId="1" xfId="0" applyFont="1" applyFill="1" applyBorder="1"/>
    <xf numFmtId="0" fontId="0" fillId="0" borderId="1" xfId="0" applyFont="1" applyFill="1" applyBorder="1"/>
    <xf numFmtId="2" fontId="12" fillId="0" borderId="1" xfId="0" applyNumberFormat="1" applyFont="1" applyFill="1" applyBorder="1" applyAlignment="1">
      <alignment horizontal="right"/>
    </xf>
    <xf numFmtId="43" fontId="12" fillId="0" borderId="1" xfId="3" applyFont="1" applyFill="1" applyBorder="1" applyAlignment="1">
      <alignment horizontal="right"/>
    </xf>
    <xf numFmtId="3" fontId="12" fillId="0" borderId="1" xfId="0" applyNumberFormat="1" applyFont="1" applyBorder="1"/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/>
    <xf numFmtId="3" fontId="14" fillId="4" borderId="1" xfId="0" applyNumberFormat="1" applyFont="1" applyFill="1" applyBorder="1"/>
    <xf numFmtId="0" fontId="17" fillId="4" borderId="1" xfId="0" applyFont="1" applyFill="1" applyBorder="1"/>
    <xf numFmtId="0" fontId="0" fillId="0" borderId="0" xfId="0" applyFill="1"/>
    <xf numFmtId="3" fontId="12" fillId="5" borderId="1" xfId="0" applyNumberFormat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0" fillId="0" borderId="19" xfId="4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2" fillId="0" borderId="1" xfId="5" applyFont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21" fillId="0" borderId="10" xfId="5" applyFill="1" applyBorder="1" applyAlignment="1">
      <alignment horizontal="center" vertical="center"/>
    </xf>
    <xf numFmtId="164" fontId="0" fillId="0" borderId="0" xfId="2" applyNumberFormat="1" applyFont="1" applyAlignment="1">
      <alignment horizontal="left" indent="2"/>
    </xf>
    <xf numFmtId="0" fontId="19" fillId="0" borderId="1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0" fillId="0" borderId="6" xfId="0" applyBorder="1"/>
    <xf numFmtId="0" fontId="4" fillId="3" borderId="7" xfId="0" applyFont="1" applyFill="1" applyBorder="1" applyAlignment="1">
      <alignment horizontal="center" vertical="center"/>
    </xf>
    <xf numFmtId="10" fontId="0" fillId="0" borderId="7" xfId="2" applyNumberFormat="1" applyFont="1" applyBorder="1"/>
    <xf numFmtId="0" fontId="0" fillId="0" borderId="0" xfId="0" applyAlignment="1">
      <alignment horizontal="center" wrapText="1"/>
    </xf>
    <xf numFmtId="164" fontId="0" fillId="0" borderId="1" xfId="2" applyNumberFormat="1" applyFont="1" applyBorder="1" applyAlignment="1">
      <alignment horizontal="center"/>
    </xf>
    <xf numFmtId="0" fontId="26" fillId="3" borderId="37" xfId="0" applyFont="1" applyFill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 applyProtection="1">
      <alignment horizontal="center" vertical="center"/>
    </xf>
    <xf numFmtId="164" fontId="0" fillId="0" borderId="1" xfId="2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 applyProtection="1">
      <alignment horizontal="center" vertical="center"/>
      <protection hidden="1"/>
    </xf>
    <xf numFmtId="3" fontId="8" fillId="0" borderId="1" xfId="0" applyNumberFormat="1" applyFont="1" applyFill="1" applyBorder="1" applyAlignment="1" applyProtection="1">
      <alignment horizontal="center"/>
    </xf>
    <xf numFmtId="0" fontId="27" fillId="3" borderId="37" xfId="0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10" fontId="23" fillId="0" borderId="32" xfId="0" applyNumberFormat="1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10" fontId="32" fillId="0" borderId="32" xfId="0" applyNumberFormat="1" applyFont="1" applyBorder="1" applyAlignment="1">
      <alignment horizontal="center" vertical="center"/>
    </xf>
    <xf numFmtId="6" fontId="25" fillId="0" borderId="32" xfId="0" applyNumberFormat="1" applyFont="1" applyBorder="1" applyAlignment="1">
      <alignment horizontal="center" vertical="center"/>
    </xf>
    <xf numFmtId="6" fontId="31" fillId="0" borderId="32" xfId="0" applyNumberFormat="1" applyFont="1" applyBorder="1" applyAlignment="1">
      <alignment vertical="center"/>
    </xf>
    <xf numFmtId="0" fontId="33" fillId="0" borderId="3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10" fontId="33" fillId="0" borderId="38" xfId="0" applyNumberFormat="1" applyFont="1" applyBorder="1" applyAlignment="1">
      <alignment horizontal="center" vertical="center"/>
    </xf>
    <xf numFmtId="10" fontId="33" fillId="0" borderId="32" xfId="0" applyNumberFormat="1" applyFont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3" fillId="0" borderId="39" xfId="0" applyFont="1" applyBorder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 wrapText="1"/>
    </xf>
    <xf numFmtId="3" fontId="16" fillId="0" borderId="29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 shrinkToFit="1"/>
    </xf>
    <xf numFmtId="0" fontId="12" fillId="4" borderId="23" xfId="0" applyFont="1" applyFill="1" applyBorder="1" applyAlignment="1">
      <alignment horizontal="center" vertical="center" wrapText="1" shrinkToFit="1"/>
    </xf>
    <xf numFmtId="0" fontId="12" fillId="4" borderId="11" xfId="0" applyFont="1" applyFill="1" applyBorder="1" applyAlignment="1">
      <alignment horizontal="center" vertical="center" wrapText="1" shrinkToFit="1"/>
    </xf>
    <xf numFmtId="0" fontId="12" fillId="4" borderId="26" xfId="0" applyFont="1" applyFill="1" applyBorder="1" applyAlignment="1">
      <alignment horizontal="center" vertical="center" wrapText="1" shrinkToFi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3" fontId="16" fillId="0" borderId="30" xfId="0" applyNumberFormat="1" applyFont="1" applyBorder="1" applyAlignment="1">
      <alignment horizontal="center" vertical="center" wrapText="1"/>
    </xf>
    <xf numFmtId="3" fontId="16" fillId="0" borderId="31" xfId="0" applyNumberFormat="1" applyFont="1" applyBorder="1" applyAlignment="1">
      <alignment horizontal="center" vertical="center" wrapText="1"/>
    </xf>
    <xf numFmtId="3" fontId="16" fillId="0" borderId="3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22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7">
    <cellStyle name="Millares" xfId="3" builtinId="3"/>
    <cellStyle name="Millares 2 5" xfId="6"/>
    <cellStyle name="Moneda" xfId="1" builtinId="4"/>
    <cellStyle name="Normal" xfId="0" builtinId="0"/>
    <cellStyle name="Normal 2" xfId="4"/>
    <cellStyle name="Normal_Procedencia - febrero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'Santa Rosa de Cabal'!$C$67</c:f>
          <c:strCache>
            <c:ptCount val="1"/>
            <c:pt idx="0">
              <c:v>VALOR AGREGADO MUNICIPAL  
SECTORES DE MAYOR IMPORTANCIA 
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Cabal'!$D$68</c:f>
              <c:strCache>
                <c:ptCount val="1"/>
                <c:pt idx="0">
                  <c:v>(MM Pesos Corrientes)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'Santa Rosa de Cabal'!$C$69:$C$78</c:f>
              <c:strCache>
                <c:ptCount val="10"/>
                <c:pt idx="0">
                  <c:v>Otros</c:v>
                </c:pt>
                <c:pt idx="1">
                  <c:v>Actividades de servicios a las empresas</c:v>
                </c:pt>
                <c:pt idx="2">
                  <c:v>Industria Manufacturera</c:v>
                </c:pt>
                <c:pt idx="3">
                  <c:v>Construcción de edificaciones</c:v>
                </c:pt>
                <c:pt idx="4">
                  <c:v>Producción Pecuaria y Caza</c:v>
                </c:pt>
                <c:pt idx="5">
                  <c:v>Hoteles, restaurantes y bares</c:v>
                </c:pt>
                <c:pt idx="6">
                  <c:v>Cultivo de otros productos agricolas</c:v>
                </c:pt>
                <c:pt idx="7">
                  <c:v>Actividades inmobiliarias</c:v>
                </c:pt>
                <c:pt idx="8">
                  <c:v>Cultivo de café</c:v>
                </c:pt>
                <c:pt idx="9">
                  <c:v>Servicios sociales y de salud de mercado</c:v>
                </c:pt>
              </c:strCache>
            </c:strRef>
          </c:cat>
          <c:val>
            <c:numRef>
              <c:f>'Santa Rosa de Cabal'!$D$69:$D$78</c:f>
              <c:numCache>
                <c:formatCode>0.00</c:formatCode>
                <c:ptCount val="10"/>
                <c:pt idx="0">
                  <c:v>215.41597561088423</c:v>
                </c:pt>
                <c:pt idx="1">
                  <c:v>68.33514465755124</c:v>
                </c:pt>
                <c:pt idx="2">
                  <c:v>65.690718011273987</c:v>
                </c:pt>
                <c:pt idx="3">
                  <c:v>58.416105053037462</c:v>
                </c:pt>
                <c:pt idx="4">
                  <c:v>46.586198186041045</c:v>
                </c:pt>
                <c:pt idx="5">
                  <c:v>42.474164074979797</c:v>
                </c:pt>
                <c:pt idx="6">
                  <c:v>42.154047796052055</c:v>
                </c:pt>
                <c:pt idx="7">
                  <c:v>35.569536946942286</c:v>
                </c:pt>
                <c:pt idx="8">
                  <c:v>28.90278384416164</c:v>
                </c:pt>
                <c:pt idx="9">
                  <c:v>26.274941218491673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368880"/>
        <c:axId val="160367704"/>
      </c:barChart>
      <c:catAx>
        <c:axId val="160368880"/>
        <c:scaling>
          <c:orientation val="minMax"/>
        </c:scaling>
        <c:delete val="0"/>
        <c:axPos val="b"/>
        <c:title>
          <c:tx>
            <c:strRef>
              <c:f>'Santa Rosa de Cabal'!$C$68</c:f>
              <c:strCache>
                <c:ptCount val="1"/>
                <c:pt idx="0">
                  <c:v>Valor Agregado Municipal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367704"/>
        <c:crosses val="autoZero"/>
        <c:auto val="1"/>
        <c:lblAlgn val="ctr"/>
        <c:lblOffset val="100"/>
        <c:noMultiLvlLbl val="0"/>
      </c:catAx>
      <c:valAx>
        <c:axId val="16036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'Santa Rosa de Cabal'!$D$68</c:f>
              <c:strCache>
                <c:ptCount val="1"/>
                <c:pt idx="0">
                  <c:v>(MM Pesos Corrientes)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36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Cabal'!$C$264</c:f>
              <c:strCache>
                <c:ptCount val="1"/>
                <c:pt idx="0">
                  <c:v>Plátano asociado tecnificado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'Santa Rosa de Cabal'!$AR$262:$AR$265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('Santa Rosa de Cabal'!$F$264,'Santa Rosa de Cabal'!$L$264,'Santa Rosa de Cabal'!$T$264,'Santa Rosa de Cabal'!$AB$264,'Santa Rosa de Cabal'!$AJ$264)</c:f>
              <c:numCache>
                <c:formatCode>#,##0</c:formatCode>
                <c:ptCount val="5"/>
                <c:pt idx="0">
                  <c:v>8595</c:v>
                </c:pt>
                <c:pt idx="1">
                  <c:v>8710</c:v>
                </c:pt>
                <c:pt idx="2">
                  <c:v>8635</c:v>
                </c:pt>
                <c:pt idx="3">
                  <c:v>8775</c:v>
                </c:pt>
                <c:pt idx="4">
                  <c:v>9185</c:v>
                </c:pt>
              </c:numCache>
            </c:numRef>
          </c:val>
        </c:ser>
        <c:ser>
          <c:idx val="1"/>
          <c:order val="1"/>
          <c:tx>
            <c:strRef>
              <c:f>'Santa Rosa de Cabal'!$C$265</c:f>
              <c:strCache>
                <c:ptCount val="1"/>
                <c:pt idx="0">
                  <c:v>Café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'Santa Rosa de Cabal'!$AR$262:$AR$265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('Santa Rosa de Cabal'!$F$265,'Santa Rosa de Cabal'!$L$265,'Santa Rosa de Cabal'!$T$265,'Santa Rosa de Cabal'!$AB$265,'Santa Rosa de Cabal'!$AJ$265)</c:f>
              <c:numCache>
                <c:formatCode>#,##0</c:formatCode>
                <c:ptCount val="5"/>
                <c:pt idx="0">
                  <c:v>8480</c:v>
                </c:pt>
                <c:pt idx="1">
                  <c:v>8492</c:v>
                </c:pt>
                <c:pt idx="2">
                  <c:v>6797</c:v>
                </c:pt>
                <c:pt idx="3">
                  <c:v>6506</c:v>
                </c:pt>
                <c:pt idx="4">
                  <c:v>6326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4585712"/>
        <c:axId val="484586104"/>
      </c:barChart>
      <c:catAx>
        <c:axId val="48458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86104"/>
        <c:crosses val="autoZero"/>
        <c:auto val="1"/>
        <c:lblAlgn val="ctr"/>
        <c:lblOffset val="100"/>
        <c:noMultiLvlLbl val="0"/>
      </c:catAx>
      <c:valAx>
        <c:axId val="48458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Produccion (Tn)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8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'Santa Rosa de Cabal'!$C$264</c:f>
              <c:strCache>
                <c:ptCount val="1"/>
                <c:pt idx="0">
                  <c:v>Plátano asociado tecnificado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'Santa Rosa de Cabal'!$AR$262:$AR$265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('Santa Rosa de Cabal'!$D$264,'Santa Rosa de Cabal'!$J$264,'Santa Rosa de Cabal'!$R$264,'Santa Rosa de Cabal'!$Z$264,'Santa Rosa de Cabal'!$AH$264)</c:f>
              <c:numCache>
                <c:formatCode>#,##0</c:formatCode>
                <c:ptCount val="5"/>
                <c:pt idx="0">
                  <c:v>1752</c:v>
                </c:pt>
                <c:pt idx="1">
                  <c:v>1745</c:v>
                </c:pt>
                <c:pt idx="2">
                  <c:v>1732</c:v>
                </c:pt>
                <c:pt idx="3">
                  <c:v>1760</c:v>
                </c:pt>
                <c:pt idx="4">
                  <c:v>1701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'Santa Rosa de Cabal'!$C$265</c:f>
              <c:strCache>
                <c:ptCount val="1"/>
                <c:pt idx="0">
                  <c:v>Café 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'Santa Rosa de Cabal'!$AR$262:$AR$265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('Santa Rosa de Cabal'!$D$265,'Santa Rosa de Cabal'!$J$265,'Santa Rosa de Cabal'!$R$265,'Santa Rosa de Cabal'!$Z$265,'Santa Rosa de Cabal'!$AH$265)</c:f>
              <c:numCache>
                <c:formatCode>#,##0</c:formatCode>
                <c:ptCount val="5"/>
                <c:pt idx="0">
                  <c:v>5970</c:v>
                </c:pt>
                <c:pt idx="1">
                  <c:v>5695</c:v>
                </c:pt>
                <c:pt idx="2">
                  <c:v>5252.7</c:v>
                </c:pt>
                <c:pt idx="3">
                  <c:v>5178.7</c:v>
                </c:pt>
                <c:pt idx="4">
                  <c:v>4987.2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84590024"/>
        <c:axId val="484592376"/>
      </c:lineChart>
      <c:catAx>
        <c:axId val="48459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92376"/>
        <c:crosses val="autoZero"/>
        <c:auto val="1"/>
        <c:lblAlgn val="ctr"/>
        <c:lblOffset val="100"/>
        <c:noMultiLvlLbl val="0"/>
      </c:catAx>
      <c:valAx>
        <c:axId val="484592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Hectareas sembradas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9002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Cabal'!$AQ$277</c:f>
              <c:strCache>
                <c:ptCount val="1"/>
                <c:pt idx="0">
                  <c:v>Café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'Santa Rosa de Cabal'!$AR$276:$AU$276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'Santa Rosa de Cabal'!$AR$277:$AU$277</c:f>
              <c:numCache>
                <c:formatCode>General</c:formatCode>
                <c:ptCount val="4"/>
                <c:pt idx="0">
                  <c:v>2050.1999999999998</c:v>
                </c:pt>
                <c:pt idx="1">
                  <c:v>1890.9719999999998</c:v>
                </c:pt>
                <c:pt idx="2">
                  <c:v>1864.3319999999999</c:v>
                </c:pt>
                <c:pt idx="3">
                  <c:v>1795.3919999999998</c:v>
                </c:pt>
              </c:numCache>
            </c:numRef>
          </c:val>
        </c:ser>
        <c:ser>
          <c:idx val="1"/>
          <c:order val="1"/>
          <c:tx>
            <c:strRef>
              <c:f>'Santa Rosa de Cabal'!$AQ$278</c:f>
              <c:strCache>
                <c:ptCount val="1"/>
                <c:pt idx="0">
                  <c:v>Plátano asociado tecnificado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'Santa Rosa de Cabal'!$AR$276:$AU$276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'Santa Rosa de Cabal'!$AR$278:$AU$278</c:f>
              <c:numCache>
                <c:formatCode>General</c:formatCode>
                <c:ptCount val="4"/>
                <c:pt idx="0">
                  <c:v>1745</c:v>
                </c:pt>
                <c:pt idx="1">
                  <c:v>346.40000000000003</c:v>
                </c:pt>
                <c:pt idx="2">
                  <c:v>704</c:v>
                </c:pt>
                <c:pt idx="3">
                  <c:v>1701</c:v>
                </c:pt>
              </c:numCache>
            </c:numRef>
          </c:val>
        </c:ser>
        <c:ser>
          <c:idx val="2"/>
          <c:order val="2"/>
          <c:tx>
            <c:strRef>
              <c:f>'Santa Rosa de Cabal'!$AQ$279</c:f>
              <c:strCache>
                <c:ptCount val="1"/>
                <c:pt idx="0">
                  <c:v>Aguacate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'Santa Rosa de Cabal'!$AR$276:$AU$276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'Santa Rosa de Cabal'!$AR$279:$AU$279</c:f>
              <c:numCache>
                <c:formatCode>General</c:formatCode>
                <c:ptCount val="4"/>
                <c:pt idx="0">
                  <c:v>174</c:v>
                </c:pt>
                <c:pt idx="1">
                  <c:v>221.4</c:v>
                </c:pt>
                <c:pt idx="2">
                  <c:v>231.6</c:v>
                </c:pt>
                <c:pt idx="3">
                  <c:v>251.16</c:v>
                </c:pt>
              </c:numCache>
            </c:numRef>
          </c:val>
        </c:ser>
        <c:ser>
          <c:idx val="3"/>
          <c:order val="3"/>
          <c:tx>
            <c:strRef>
              <c:f>'Santa Rosa de Cabal'!$AQ$280</c:f>
              <c:strCache>
                <c:ptCount val="1"/>
                <c:pt idx="0">
                  <c:v>Plátano solo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'Santa Rosa de Cabal'!$AR$276:$AU$276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'Santa Rosa de Cabal'!$AR$280:$AU$280</c:f>
              <c:numCache>
                <c:formatCode>General</c:formatCode>
                <c:ptCount val="4"/>
                <c:pt idx="0">
                  <c:v>30.75</c:v>
                </c:pt>
                <c:pt idx="1">
                  <c:v>52</c:v>
                </c:pt>
                <c:pt idx="2">
                  <c:v>46</c:v>
                </c:pt>
                <c:pt idx="3">
                  <c:v>102.75</c:v>
                </c:pt>
              </c:numCache>
            </c:numRef>
          </c:val>
        </c:ser>
        <c:ser>
          <c:idx val="4"/>
          <c:order val="4"/>
          <c:tx>
            <c:strRef>
              <c:f>'Santa Rosa de Cabal'!$AQ$281</c:f>
              <c:strCache>
                <c:ptCount val="1"/>
                <c:pt idx="0">
                  <c:v>Mora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'Santa Rosa de Cabal'!$AR$276:$AU$276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'Santa Rosa de Cabal'!$AR$281:$AU$281</c:f>
              <c:numCache>
                <c:formatCode>General</c:formatCode>
                <c:ptCount val="4"/>
                <c:pt idx="0">
                  <c:v>85.14</c:v>
                </c:pt>
                <c:pt idx="1">
                  <c:v>95.94</c:v>
                </c:pt>
                <c:pt idx="2">
                  <c:v>101.34</c:v>
                </c:pt>
                <c:pt idx="3">
                  <c:v>100.62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586496"/>
        <c:axId val="484590808"/>
      </c:barChart>
      <c:catAx>
        <c:axId val="48458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90808"/>
        <c:crosses val="autoZero"/>
        <c:auto val="1"/>
        <c:lblAlgn val="ctr"/>
        <c:lblOffset val="100"/>
        <c:noMultiLvlLbl val="0"/>
      </c:catAx>
      <c:valAx>
        <c:axId val="48459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Numero de empleos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86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Cabal'!$H$372</c:f>
              <c:strCache>
                <c:ptCount val="1"/>
                <c:pt idx="0">
                  <c:v>Total aves de engorde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'Santa Rosa de Cabal'!$I$371:$M$371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'Santa Rosa de Cabal'!$I$372:$M$372</c:f>
              <c:numCache>
                <c:formatCode>#,##0</c:formatCode>
                <c:ptCount val="5"/>
                <c:pt idx="0">
                  <c:v>60000</c:v>
                </c:pt>
                <c:pt idx="1">
                  <c:v>60000</c:v>
                </c:pt>
                <c:pt idx="2">
                  <c:v>60000</c:v>
                </c:pt>
                <c:pt idx="3">
                  <c:v>60000</c:v>
                </c:pt>
                <c:pt idx="4">
                  <c:v>80000</c:v>
                </c:pt>
              </c:numCache>
            </c:numRef>
          </c:val>
        </c:ser>
        <c:ser>
          <c:idx val="1"/>
          <c:order val="1"/>
          <c:tx>
            <c:strRef>
              <c:f>'Santa Rosa de Cabal'!$H$373</c:f>
              <c:strCache>
                <c:ptCount val="1"/>
                <c:pt idx="0">
                  <c:v>Inventario porcino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'Santa Rosa de Cabal'!$I$371:$M$371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'Santa Rosa de Cabal'!$I$373:$M$373</c:f>
              <c:numCache>
                <c:formatCode>#,##0</c:formatCode>
                <c:ptCount val="5"/>
                <c:pt idx="0">
                  <c:v>33667</c:v>
                </c:pt>
                <c:pt idx="1">
                  <c:v>34210</c:v>
                </c:pt>
                <c:pt idx="2">
                  <c:v>28290</c:v>
                </c:pt>
                <c:pt idx="3">
                  <c:v>34914</c:v>
                </c:pt>
                <c:pt idx="4">
                  <c:v>34870</c:v>
                </c:pt>
              </c:numCache>
            </c:numRef>
          </c:val>
        </c:ser>
        <c:ser>
          <c:idx val="2"/>
          <c:order val="2"/>
          <c:tx>
            <c:strRef>
              <c:f>'Santa Rosa de Cabal'!$H$374</c:f>
              <c:strCache>
                <c:ptCount val="1"/>
                <c:pt idx="0">
                  <c:v>Total aves de traspatio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'Santa Rosa de Cabal'!$I$371:$M$371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'Santa Rosa de Cabal'!$I$374:$M$374</c:f>
              <c:numCache>
                <c:formatCode>#,##0</c:formatCode>
                <c:ptCount val="5"/>
                <c:pt idx="0">
                  <c:v>29700</c:v>
                </c:pt>
                <c:pt idx="1">
                  <c:v>30000</c:v>
                </c:pt>
                <c:pt idx="2">
                  <c:v>30000</c:v>
                </c:pt>
                <c:pt idx="3">
                  <c:v>33000</c:v>
                </c:pt>
                <c:pt idx="4">
                  <c:v>34000</c:v>
                </c:pt>
              </c:numCache>
            </c:numRef>
          </c:val>
        </c:ser>
        <c:ser>
          <c:idx val="3"/>
          <c:order val="3"/>
          <c:tx>
            <c:strRef>
              <c:f>'Santa Rosa de Cabal'!$H$375</c:f>
              <c:strCache>
                <c:ptCount val="1"/>
                <c:pt idx="0">
                  <c:v>Total bovinos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'Santa Rosa de Cabal'!$I$371:$M$371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'Santa Rosa de Cabal'!$I$375:$M$375</c:f>
              <c:numCache>
                <c:formatCode>#,##0</c:formatCode>
                <c:ptCount val="5"/>
                <c:pt idx="0">
                  <c:v>11021</c:v>
                </c:pt>
                <c:pt idx="1">
                  <c:v>11824</c:v>
                </c:pt>
                <c:pt idx="2">
                  <c:v>12583</c:v>
                </c:pt>
                <c:pt idx="3">
                  <c:v>13463</c:v>
                </c:pt>
                <c:pt idx="4">
                  <c:v>13139</c:v>
                </c:pt>
              </c:numCache>
            </c:numRef>
          </c:val>
        </c:ser>
        <c:ser>
          <c:idx val="4"/>
          <c:order val="4"/>
          <c:tx>
            <c:strRef>
              <c:f>'Santa Rosa de Cabal'!$H$376</c:f>
              <c:strCache>
                <c:ptCount val="1"/>
                <c:pt idx="0">
                  <c:v>Total vacas en ordeño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'Santa Rosa de Cabal'!$I$371:$M$371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'Santa Rosa de Cabal'!$I$376:$M$376</c:f>
              <c:numCache>
                <c:formatCode>#,##0</c:formatCode>
                <c:ptCount val="5"/>
                <c:pt idx="0">
                  <c:v>3710</c:v>
                </c:pt>
                <c:pt idx="1">
                  <c:v>4260</c:v>
                </c:pt>
                <c:pt idx="2">
                  <c:v>3577</c:v>
                </c:pt>
                <c:pt idx="3">
                  <c:v>4210</c:v>
                </c:pt>
                <c:pt idx="4">
                  <c:v>4074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4592768"/>
        <c:axId val="484589240"/>
      </c:barChart>
      <c:catAx>
        <c:axId val="4845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89240"/>
        <c:crosses val="autoZero"/>
        <c:auto val="1"/>
        <c:lblAlgn val="ctr"/>
        <c:lblOffset val="100"/>
        <c:noMultiLvlLbl val="0"/>
      </c:catAx>
      <c:valAx>
        <c:axId val="48458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9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'Santa Rosa de Cabal'!$D$331:$Q$331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'Santa Rosa de Cabal'!$D$340:$Q$340</c:f>
              <c:numCache>
                <c:formatCode>#,##0</c:formatCode>
                <c:ptCount val="14"/>
                <c:pt idx="0">
                  <c:v>35000</c:v>
                </c:pt>
                <c:pt idx="1">
                  <c:v>57144</c:v>
                </c:pt>
                <c:pt idx="2">
                  <c:v>34104</c:v>
                </c:pt>
                <c:pt idx="3">
                  <c:v>24162</c:v>
                </c:pt>
                <c:pt idx="4">
                  <c:v>33096</c:v>
                </c:pt>
                <c:pt idx="5">
                  <c:v>25753</c:v>
                </c:pt>
                <c:pt idx="6">
                  <c:v>24434</c:v>
                </c:pt>
                <c:pt idx="7">
                  <c:v>29906</c:v>
                </c:pt>
                <c:pt idx="8">
                  <c:v>29998</c:v>
                </c:pt>
                <c:pt idx="9">
                  <c:v>31210</c:v>
                </c:pt>
                <c:pt idx="10">
                  <c:v>36530</c:v>
                </c:pt>
                <c:pt idx="11">
                  <c:v>32367</c:v>
                </c:pt>
                <c:pt idx="12">
                  <c:v>40550</c:v>
                </c:pt>
                <c:pt idx="13">
                  <c:v>51077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4586888"/>
        <c:axId val="485459032"/>
      </c:lineChart>
      <c:catAx>
        <c:axId val="48458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59032"/>
        <c:crosses val="autoZero"/>
        <c:auto val="1"/>
        <c:lblAlgn val="ctr"/>
        <c:lblOffset val="100"/>
        <c:noMultiLvlLbl val="0"/>
      </c:catAx>
      <c:valAx>
        <c:axId val="48545903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Litros por dia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484586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Cabal'!$H$380</c:f>
              <c:strCache>
                <c:ptCount val="1"/>
                <c:pt idx="0">
                  <c:v>Total aves de postura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'Santa Rosa de Cabal'!$I$379:$M$379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'Santa Rosa de Cabal'!$I$380:$M$380</c:f>
              <c:numCache>
                <c:formatCode>#,##0</c:formatCode>
                <c:ptCount val="5"/>
                <c:pt idx="0">
                  <c:v>240100</c:v>
                </c:pt>
                <c:pt idx="1">
                  <c:v>240100</c:v>
                </c:pt>
                <c:pt idx="2">
                  <c:v>240100</c:v>
                </c:pt>
                <c:pt idx="3">
                  <c:v>362700</c:v>
                </c:pt>
                <c:pt idx="4">
                  <c:v>378000</c:v>
                </c:pt>
              </c:numCache>
            </c:numRef>
          </c:val>
        </c:ser>
        <c:ser>
          <c:idx val="1"/>
          <c:order val="1"/>
          <c:tx>
            <c:strRef>
              <c:f>'Santa Rosa de Cabal'!$H$381</c:f>
              <c:strCache>
                <c:ptCount val="1"/>
                <c:pt idx="0">
                  <c:v>Total aves de engorde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'Santa Rosa de Cabal'!$I$379:$M$379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'Santa Rosa de Cabal'!$I$381:$M$381</c:f>
              <c:numCache>
                <c:formatCode>#,##0</c:formatCode>
                <c:ptCount val="5"/>
                <c:pt idx="0">
                  <c:v>60000</c:v>
                </c:pt>
                <c:pt idx="1">
                  <c:v>60000</c:v>
                </c:pt>
                <c:pt idx="2">
                  <c:v>60000</c:v>
                </c:pt>
                <c:pt idx="3">
                  <c:v>60000</c:v>
                </c:pt>
                <c:pt idx="4">
                  <c:v>80000</c:v>
                </c:pt>
              </c:numCache>
            </c:numRef>
          </c:val>
        </c:ser>
        <c:ser>
          <c:idx val="2"/>
          <c:order val="2"/>
          <c:tx>
            <c:strRef>
              <c:f>'Santa Rosa de Cabal'!$H$382</c:f>
              <c:strCache>
                <c:ptCount val="1"/>
                <c:pt idx="0">
                  <c:v>Total aves de traspatio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'Santa Rosa de Cabal'!$I$379:$M$379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'Santa Rosa de Cabal'!$I$382:$M$382</c:f>
              <c:numCache>
                <c:formatCode>#,##0</c:formatCode>
                <c:ptCount val="5"/>
                <c:pt idx="0">
                  <c:v>29700</c:v>
                </c:pt>
                <c:pt idx="1">
                  <c:v>30000</c:v>
                </c:pt>
                <c:pt idx="2">
                  <c:v>30000</c:v>
                </c:pt>
                <c:pt idx="3">
                  <c:v>33000</c:v>
                </c:pt>
                <c:pt idx="4">
                  <c:v>34000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5462560"/>
        <c:axId val="485462952"/>
      </c:barChart>
      <c:catAx>
        <c:axId val="48546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62952"/>
        <c:crosses val="autoZero"/>
        <c:auto val="1"/>
        <c:lblAlgn val="ctr"/>
        <c:lblOffset val="100"/>
        <c:noMultiLvlLbl val="0"/>
      </c:catAx>
      <c:valAx>
        <c:axId val="48546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Numero de aves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6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58114610673667"/>
          <c:y val="2.5428331875182269E-2"/>
          <c:w val="0.85341885389326333"/>
          <c:h val="0.7399613589967920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'Santa Rosa de Cabal'!$C$114:$C$116</c:f>
              <c:strCache>
                <c:ptCount val="3"/>
                <c:pt idx="0">
                  <c:v>Cobertura GAS natural (IV Trim 2016)</c:v>
                </c:pt>
                <c:pt idx="1">
                  <c:v>Cobertura energía total (2015)</c:v>
                </c:pt>
                <c:pt idx="2">
                  <c:v>Penetración internet
 (Suscriptores/número personas, 2016)</c:v>
                </c:pt>
              </c:strCache>
            </c:strRef>
          </c:cat>
          <c:val>
            <c:numRef>
              <c:f>'Santa Rosa de Cabal'!$D$114:$D$116</c:f>
              <c:numCache>
                <c:formatCode>0.0%</c:formatCode>
                <c:ptCount val="3"/>
                <c:pt idx="0">
                  <c:v>0.86433950148852956</c:v>
                </c:pt>
                <c:pt idx="1">
                  <c:v>1</c:v>
                </c:pt>
                <c:pt idx="2">
                  <c:v>0.12510526679091599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5460992"/>
        <c:axId val="485459424"/>
      </c:barChart>
      <c:catAx>
        <c:axId val="48546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59424"/>
        <c:crosses val="autoZero"/>
        <c:auto val="1"/>
        <c:lblAlgn val="ctr"/>
        <c:lblOffset val="100"/>
        <c:noMultiLvlLbl val="0"/>
      </c:catAx>
      <c:valAx>
        <c:axId val="48545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6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'[2]N°. Registros 2017'!$B$41</c:f>
              <c:strCache>
                <c:ptCount val="1"/>
                <c:pt idx="0">
                  <c:v>2015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'[2]N°. Registros 2017'!$C$40:$N$40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 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'[2]N°. Registros 2017'!$C$41:$N$41</c:f>
              <c:numCache>
                <c:formatCode>General</c:formatCode>
                <c:ptCount val="12"/>
                <c:pt idx="0">
                  <c:v>1005</c:v>
                </c:pt>
                <c:pt idx="1">
                  <c:v>302</c:v>
                </c:pt>
                <c:pt idx="2">
                  <c:v>336</c:v>
                </c:pt>
                <c:pt idx="3">
                  <c:v>870</c:v>
                </c:pt>
                <c:pt idx="4">
                  <c:v>616</c:v>
                </c:pt>
                <c:pt idx="5">
                  <c:v>914</c:v>
                </c:pt>
                <c:pt idx="6">
                  <c:v>878</c:v>
                </c:pt>
                <c:pt idx="7">
                  <c:v>1027</c:v>
                </c:pt>
                <c:pt idx="8">
                  <c:v>548</c:v>
                </c:pt>
                <c:pt idx="9">
                  <c:v>769</c:v>
                </c:pt>
                <c:pt idx="10">
                  <c:v>623</c:v>
                </c:pt>
                <c:pt idx="11">
                  <c:v>737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'[2]N°. Registros 2017'!$B$42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'[2]N°. Registros 2017'!$C$40:$N$40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 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'[2]N°. Registros 2017'!$C$42:$N$42</c:f>
              <c:numCache>
                <c:formatCode>General</c:formatCode>
                <c:ptCount val="12"/>
                <c:pt idx="0">
                  <c:v>1653</c:v>
                </c:pt>
                <c:pt idx="1">
                  <c:v>517</c:v>
                </c:pt>
                <c:pt idx="2">
                  <c:v>1271</c:v>
                </c:pt>
                <c:pt idx="3">
                  <c:v>302</c:v>
                </c:pt>
                <c:pt idx="4">
                  <c:v>722</c:v>
                </c:pt>
                <c:pt idx="5">
                  <c:v>703</c:v>
                </c:pt>
                <c:pt idx="6">
                  <c:v>853</c:v>
                </c:pt>
                <c:pt idx="7">
                  <c:v>619</c:v>
                </c:pt>
                <c:pt idx="8">
                  <c:v>406</c:v>
                </c:pt>
                <c:pt idx="9">
                  <c:v>569</c:v>
                </c:pt>
                <c:pt idx="10">
                  <c:v>393</c:v>
                </c:pt>
                <c:pt idx="11">
                  <c:v>595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'[2]N°. Registros 2017'!$B$43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strRef>
              <c:f>'[2]N°. Registros 2017'!$C$40:$N$40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 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'[2]N°. Registros 2017'!$C$43:$N$43</c:f>
              <c:numCache>
                <c:formatCode>General</c:formatCode>
                <c:ptCount val="12"/>
                <c:pt idx="0">
                  <c:v>1156</c:v>
                </c:pt>
                <c:pt idx="1">
                  <c:v>362</c:v>
                </c:pt>
                <c:pt idx="2">
                  <c:v>83</c:v>
                </c:pt>
                <c:pt idx="3">
                  <c:v>1403</c:v>
                </c:pt>
                <c:pt idx="4">
                  <c:v>1489</c:v>
                </c:pt>
                <c:pt idx="5">
                  <c:v>1390</c:v>
                </c:pt>
                <c:pt idx="6">
                  <c:v>1965</c:v>
                </c:pt>
                <c:pt idx="7">
                  <c:v>1289</c:v>
                </c:pt>
                <c:pt idx="8">
                  <c:v>534</c:v>
                </c:pt>
                <c:pt idx="9">
                  <c:v>1275</c:v>
                </c:pt>
                <c:pt idx="10">
                  <c:v>782</c:v>
                </c:pt>
                <c:pt idx="11">
                  <c:v>878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460208"/>
        <c:axId val="485464128"/>
      </c:scatterChart>
      <c:valAx>
        <c:axId val="48546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64128"/>
        <c:crosses val="autoZero"/>
        <c:crossBetween val="midCat"/>
        <c:majorUnit val="1"/>
      </c:valAx>
      <c:valAx>
        <c:axId val="48546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de personas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60208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[2]Comparativo!$B$2:$B$4</c:f>
              <c:strCache>
                <c:ptCount val="3"/>
                <c:pt idx="0">
                  <c:v>Año 2015</c:v>
                </c:pt>
                <c:pt idx="1">
                  <c:v>Año 2016</c:v>
                </c:pt>
                <c:pt idx="2">
                  <c:v>Año 2017</c:v>
                </c:pt>
              </c:strCache>
            </c:strRef>
          </c:cat>
          <c:val>
            <c:numRef>
              <c:f>[2]Comparativo!$C$2:$C$4</c:f>
              <c:numCache>
                <c:formatCode>General</c:formatCode>
                <c:ptCount val="3"/>
                <c:pt idx="0">
                  <c:v>8625</c:v>
                </c:pt>
                <c:pt idx="1">
                  <c:v>8603</c:v>
                </c:pt>
                <c:pt idx="2">
                  <c:v>12606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61384"/>
        <c:axId val="485463736"/>
      </c:barChart>
      <c:catAx>
        <c:axId val="485461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63736"/>
        <c:crosses val="autoZero"/>
        <c:auto val="1"/>
        <c:lblAlgn val="ctr"/>
        <c:lblOffset val="100"/>
        <c:noMultiLvlLbl val="0"/>
      </c:catAx>
      <c:valAx>
        <c:axId val="48546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Numero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61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'Santa Rosa de Cabal'!$C$448:$C$450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'Santa Rosa de Cabal'!$D$448:$D$450</c:f>
              <c:numCache>
                <c:formatCode>General</c:formatCode>
                <c:ptCount val="3"/>
                <c:pt idx="0">
                  <c:v>2516</c:v>
                </c:pt>
                <c:pt idx="1">
                  <c:v>2418</c:v>
                </c:pt>
                <c:pt idx="2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5464520"/>
        <c:axId val="485464912"/>
      </c:barChart>
      <c:catAx>
        <c:axId val="485464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64912"/>
        <c:crosses val="autoZero"/>
        <c:auto val="1"/>
        <c:lblAlgn val="ctr"/>
        <c:lblOffset val="100"/>
        <c:noMultiLvlLbl val="0"/>
      </c:catAx>
      <c:valAx>
        <c:axId val="48546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de registros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64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'Santa Rosa de Cabal'!$C$89</c:f>
          <c:strCache>
            <c:ptCount val="1"/>
            <c:pt idx="0">
              <c:v>Entornos de desarrollo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'Santa Rosa de Cabal'!$D$90</c:f>
              <c:strCache>
                <c:ptCount val="1"/>
                <c:pt idx="0">
                  <c:v>Porcentaje de Desarrollo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'Santa Rosa de Cabal'!$C$91:$C$96</c:f>
              <c:strCache>
                <c:ptCount val="6"/>
                <c:pt idx="0">
                  <c:v>Urbana </c:v>
                </c:pt>
                <c:pt idx="1">
                  <c:v>Economica</c:v>
                </c:pt>
                <c:pt idx="2">
                  <c:v>Calidad de vida</c:v>
                </c:pt>
                <c:pt idx="3">
                  <c:v>Ambiental</c:v>
                </c:pt>
                <c:pt idx="4">
                  <c:v>Seguridad</c:v>
                </c:pt>
                <c:pt idx="5">
                  <c:v>Institucional</c:v>
                </c:pt>
              </c:strCache>
            </c:strRef>
          </c:cat>
          <c:val>
            <c:numRef>
              <c:f>'Santa Rosa de Cabal'!$D$91:$D$96</c:f>
              <c:numCache>
                <c:formatCode>0%</c:formatCode>
                <c:ptCount val="6"/>
                <c:pt idx="0">
                  <c:v>0.18486090684254455</c:v>
                </c:pt>
                <c:pt idx="1">
                  <c:v>0.62494162137138454</c:v>
                </c:pt>
                <c:pt idx="2">
                  <c:v>0.6966441047001467</c:v>
                </c:pt>
                <c:pt idx="3">
                  <c:v>0.6260331467929402</c:v>
                </c:pt>
                <c:pt idx="4">
                  <c:v>0.56778327172801657</c:v>
                </c:pt>
                <c:pt idx="5">
                  <c:v>0.55120829816534145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68488"/>
        <c:axId val="160369272"/>
      </c:radarChart>
      <c:catAx>
        <c:axId val="16036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369272"/>
        <c:crosses val="autoZero"/>
        <c:auto val="1"/>
        <c:lblAlgn val="ctr"/>
        <c:lblOffset val="100"/>
        <c:noMultiLvlLbl val="0"/>
      </c:catAx>
      <c:valAx>
        <c:axId val="16036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36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'Santa Rosa de Cabal'!$C$463:$D$463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'Santa Rosa de Cabal'!$C$464:$D$464</c:f>
              <c:numCache>
                <c:formatCode>General</c:formatCode>
                <c:ptCount val="2"/>
                <c:pt idx="0">
                  <c:v>1004</c:v>
                </c:pt>
                <c:pt idx="1">
                  <c:v>1206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'Santa Rosa de Cabal'!$C$491:$C$503</c:f>
              <c:strCache>
                <c:ptCount val="13"/>
                <c:pt idx="0">
                  <c:v>Empleado (a)</c:v>
                </c:pt>
                <c:pt idx="1">
                  <c:v>Estudiante</c:v>
                </c:pt>
                <c:pt idx="2">
                  <c:v>Otro</c:v>
                </c:pt>
                <c:pt idx="3">
                  <c:v>Independiente</c:v>
                </c:pt>
                <c:pt idx="4">
                  <c:v>Comerciante</c:v>
                </c:pt>
                <c:pt idx="5">
                  <c:v>Docente</c:v>
                </c:pt>
                <c:pt idx="6">
                  <c:v>Pensionado (a)</c:v>
                </c:pt>
                <c:pt idx="7">
                  <c:v>Ingeniero (a)</c:v>
                </c:pt>
                <c:pt idx="8">
                  <c:v>Médico </c:v>
                </c:pt>
                <c:pt idx="9">
                  <c:v>Ama de casa</c:v>
                </c:pt>
                <c:pt idx="10">
                  <c:v>Abogado (a)</c:v>
                </c:pt>
                <c:pt idx="11">
                  <c:v>Administrador (a)</c:v>
                </c:pt>
                <c:pt idx="12">
                  <c:v>Porf. Turismo</c:v>
                </c:pt>
              </c:strCache>
            </c:strRef>
          </c:cat>
          <c:val>
            <c:numRef>
              <c:f>'Santa Rosa de Cabal'!$D$491:$D$503</c:f>
              <c:numCache>
                <c:formatCode>General</c:formatCode>
                <c:ptCount val="13"/>
                <c:pt idx="0">
                  <c:v>775</c:v>
                </c:pt>
                <c:pt idx="1">
                  <c:v>266</c:v>
                </c:pt>
                <c:pt idx="2">
                  <c:v>175</c:v>
                </c:pt>
                <c:pt idx="3">
                  <c:v>164</c:v>
                </c:pt>
                <c:pt idx="4">
                  <c:v>129</c:v>
                </c:pt>
                <c:pt idx="5">
                  <c:v>119</c:v>
                </c:pt>
                <c:pt idx="6">
                  <c:v>118</c:v>
                </c:pt>
                <c:pt idx="7">
                  <c:v>106</c:v>
                </c:pt>
                <c:pt idx="8">
                  <c:v>106</c:v>
                </c:pt>
                <c:pt idx="9">
                  <c:v>105</c:v>
                </c:pt>
                <c:pt idx="10">
                  <c:v>54</c:v>
                </c:pt>
                <c:pt idx="11">
                  <c:v>48</c:v>
                </c:pt>
                <c:pt idx="12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85458248"/>
        <c:axId val="485430648"/>
      </c:barChart>
      <c:catAx>
        <c:axId val="485458248"/>
        <c:scaling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Profesión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30648"/>
        <c:crosses val="autoZero"/>
        <c:auto val="1"/>
        <c:lblAlgn val="ctr"/>
        <c:lblOffset val="100"/>
        <c:noMultiLvlLbl val="0"/>
      </c:catAx>
      <c:valAx>
        <c:axId val="485430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de registro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5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'Santa Rosa de Cabal'!$C$513:$C$524</c:f>
              <c:strCache>
                <c:ptCount val="12"/>
                <c:pt idx="0">
                  <c:v>V. Cauca</c:v>
                </c:pt>
                <c:pt idx="1">
                  <c:v>Antioquia</c:v>
                </c:pt>
                <c:pt idx="2">
                  <c:v>Cundinamarca</c:v>
                </c:pt>
                <c:pt idx="3">
                  <c:v>Risaralda</c:v>
                </c:pt>
                <c:pt idx="4">
                  <c:v>C. Caribe</c:v>
                </c:pt>
                <c:pt idx="5">
                  <c:v>Caldas</c:v>
                </c:pt>
                <c:pt idx="6">
                  <c:v>Tolima</c:v>
                </c:pt>
                <c:pt idx="7">
                  <c:v>Quindio</c:v>
                </c:pt>
                <c:pt idx="8">
                  <c:v>Santander</c:v>
                </c:pt>
                <c:pt idx="9">
                  <c:v>Boyacá</c:v>
                </c:pt>
                <c:pt idx="10">
                  <c:v>Nariño</c:v>
                </c:pt>
                <c:pt idx="11">
                  <c:v>Meta</c:v>
                </c:pt>
              </c:strCache>
            </c:strRef>
          </c:cat>
          <c:val>
            <c:numRef>
              <c:f>'Santa Rosa de Cabal'!$D$513:$D$524</c:f>
              <c:numCache>
                <c:formatCode>General</c:formatCode>
                <c:ptCount val="12"/>
                <c:pt idx="0">
                  <c:v>3321</c:v>
                </c:pt>
                <c:pt idx="1">
                  <c:v>2906</c:v>
                </c:pt>
                <c:pt idx="2">
                  <c:v>2838</c:v>
                </c:pt>
                <c:pt idx="3">
                  <c:v>596</c:v>
                </c:pt>
                <c:pt idx="4">
                  <c:v>366</c:v>
                </c:pt>
                <c:pt idx="5">
                  <c:v>354</c:v>
                </c:pt>
                <c:pt idx="6">
                  <c:v>339</c:v>
                </c:pt>
                <c:pt idx="7">
                  <c:v>268</c:v>
                </c:pt>
                <c:pt idx="8">
                  <c:v>247</c:v>
                </c:pt>
                <c:pt idx="9">
                  <c:v>235</c:v>
                </c:pt>
                <c:pt idx="10">
                  <c:v>133</c:v>
                </c:pt>
                <c:pt idx="11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5425160"/>
        <c:axId val="485425552"/>
      </c:barChart>
      <c:catAx>
        <c:axId val="48542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25552"/>
        <c:crosses val="autoZero"/>
        <c:auto val="1"/>
        <c:lblAlgn val="ctr"/>
        <c:lblOffset val="100"/>
        <c:noMultiLvlLbl val="0"/>
      </c:catAx>
      <c:valAx>
        <c:axId val="48542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2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'Santa Rosa de Cabal'!$K$538:$K$549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'Santa Rosa de Cabal'!$L$538:$L$549</c:f>
              <c:numCache>
                <c:formatCode>General</c:formatCode>
                <c:ptCount val="12"/>
                <c:pt idx="0">
                  <c:v>61</c:v>
                </c:pt>
                <c:pt idx="1">
                  <c:v>65</c:v>
                </c:pt>
                <c:pt idx="2">
                  <c:v>21</c:v>
                </c:pt>
                <c:pt idx="3">
                  <c:v>43</c:v>
                </c:pt>
                <c:pt idx="4">
                  <c:v>45</c:v>
                </c:pt>
                <c:pt idx="5">
                  <c:v>68</c:v>
                </c:pt>
                <c:pt idx="6">
                  <c:v>69</c:v>
                </c:pt>
                <c:pt idx="7">
                  <c:v>75</c:v>
                </c:pt>
                <c:pt idx="8">
                  <c:v>36</c:v>
                </c:pt>
                <c:pt idx="9">
                  <c:v>34</c:v>
                </c:pt>
                <c:pt idx="10">
                  <c:v>72</c:v>
                </c:pt>
                <c:pt idx="11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5425944"/>
        <c:axId val="485431432"/>
      </c:barChart>
      <c:catAx>
        <c:axId val="48542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31432"/>
        <c:crosses val="autoZero"/>
        <c:auto val="1"/>
        <c:lblAlgn val="ctr"/>
        <c:lblOffset val="100"/>
        <c:noMultiLvlLbl val="0"/>
      </c:catAx>
      <c:valAx>
        <c:axId val="48543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25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'Santa Rosa de Cabal'!$D$586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'Santa Rosa de Cabal'!$C$587:$C$590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'Santa Rosa de Cabal'!$D$587:$D$590</c:f>
              <c:numCache>
                <c:formatCode>General</c:formatCode>
                <c:ptCount val="4"/>
                <c:pt idx="0">
                  <c:v>4333</c:v>
                </c:pt>
                <c:pt idx="1">
                  <c:v>7800</c:v>
                </c:pt>
                <c:pt idx="2">
                  <c:v>7801</c:v>
                </c:pt>
                <c:pt idx="3">
                  <c:v>11940</c:v>
                </c:pt>
              </c:numCache>
            </c:numRef>
          </c:val>
        </c:ser>
        <c:ser>
          <c:idx val="2"/>
          <c:order val="1"/>
          <c:tx>
            <c:strRef>
              <c:f>'Santa Rosa de Cabal'!$E$586</c:f>
              <c:strCache>
                <c:ptCount val="1"/>
                <c:pt idx="0">
                  <c:v>Extranjera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'Santa Rosa de Cabal'!$C$587:$C$590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'Santa Rosa de Cabal'!$E$587:$E$590</c:f>
              <c:numCache>
                <c:formatCode>General</c:formatCode>
                <c:ptCount val="4"/>
                <c:pt idx="0">
                  <c:v>460</c:v>
                </c:pt>
                <c:pt idx="1">
                  <c:v>824</c:v>
                </c:pt>
                <c:pt idx="2">
                  <c:v>802</c:v>
                </c:pt>
                <c:pt idx="3">
                  <c:v>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5426728"/>
        <c:axId val="485431824"/>
      </c:barChart>
      <c:lineChart>
        <c:grouping val="standard"/>
        <c:varyColors val="0"/>
        <c:ser>
          <c:idx val="0"/>
          <c:order val="2"/>
          <c:tx>
            <c:strRef>
              <c:f>'Santa Rosa de Cabal'!$G$586</c:f>
              <c:strCache>
                <c:ptCount val="1"/>
                <c:pt idx="0">
                  <c:v>% Nacional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'Santa Rosa de Cabal'!$C$587:$C$590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'Santa Rosa de Cabal'!$G$587:$G$590</c:f>
              <c:numCache>
                <c:formatCode>0.0%</c:formatCode>
                <c:ptCount val="4"/>
                <c:pt idx="0">
                  <c:v>0.90402670561235132</c:v>
                </c:pt>
                <c:pt idx="1">
                  <c:v>0.90445269016697594</c:v>
                </c:pt>
                <c:pt idx="2">
                  <c:v>0.90677670580030223</c:v>
                </c:pt>
                <c:pt idx="3">
                  <c:v>0.94716801523084249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'Santa Rosa de Cabal'!$H$586</c:f>
              <c:strCache>
                <c:ptCount val="1"/>
                <c:pt idx="0">
                  <c:v>% Extranejro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'Santa Rosa de Cabal'!$C$587:$C$590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'Santa Rosa de Cabal'!$H$587:$H$590</c:f>
              <c:numCache>
                <c:formatCode>0.0%</c:formatCode>
                <c:ptCount val="4"/>
                <c:pt idx="0">
                  <c:v>9.597329438764865E-2</c:v>
                </c:pt>
                <c:pt idx="1">
                  <c:v>9.5547309833024119E-2</c:v>
                </c:pt>
                <c:pt idx="2">
                  <c:v>9.3223294199697784E-2</c:v>
                </c:pt>
                <c:pt idx="3">
                  <c:v>5.2831984769157542E-2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32608"/>
        <c:axId val="485427120"/>
      </c:lineChart>
      <c:catAx>
        <c:axId val="485426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31824"/>
        <c:crosses val="autoZero"/>
        <c:auto val="1"/>
        <c:lblAlgn val="ctr"/>
        <c:lblOffset val="100"/>
        <c:noMultiLvlLbl val="0"/>
      </c:catAx>
      <c:valAx>
        <c:axId val="48543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26728"/>
        <c:crosses val="autoZero"/>
        <c:crossBetween val="between"/>
      </c:valAx>
      <c:valAx>
        <c:axId val="48542712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32608"/>
        <c:crosses val="max"/>
        <c:crossBetween val="between"/>
      </c:valAx>
      <c:catAx>
        <c:axId val="48543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427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8.3333333333333332E-3"/>
                  <c:y val="0.120370370370370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'Santa Rosa de Cabal'!$C$600:$C$602</c:f>
              <c:strCache>
                <c:ptCount val="3"/>
                <c:pt idx="0">
                  <c:v>Primera vez</c:v>
                </c:pt>
                <c:pt idx="1">
                  <c:v>Repite visita</c:v>
                </c:pt>
                <c:pt idx="2">
                  <c:v>Residentes</c:v>
                </c:pt>
              </c:strCache>
            </c:strRef>
          </c:cat>
          <c:val>
            <c:numRef>
              <c:f>'Santa Rosa de Cabal'!$E$600:$E$602</c:f>
              <c:numCache>
                <c:formatCode>0.0%</c:formatCode>
                <c:ptCount val="3"/>
                <c:pt idx="0">
                  <c:v>0.59366515837104072</c:v>
                </c:pt>
                <c:pt idx="1">
                  <c:v>0.36923076923076925</c:v>
                </c:pt>
                <c:pt idx="2">
                  <c:v>3.7104072398190045E-2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'Santa Rosa de Cabal'!$C$614:$H$614</c:f>
              <c:strCache>
                <c:ptCount val="6"/>
                <c:pt idx="0">
                  <c:v>Termales</c:v>
                </c:pt>
                <c:pt idx="1">
                  <c:v>Gastronomia</c:v>
                </c:pt>
                <c:pt idx="2">
                  <c:v>Ecoturismo</c:v>
                </c:pt>
                <c:pt idx="3">
                  <c:v>Cultural/Religioso</c:v>
                </c:pt>
                <c:pt idx="4">
                  <c:v>Diversión</c:v>
                </c:pt>
                <c:pt idx="5">
                  <c:v>Otro</c:v>
                </c:pt>
              </c:strCache>
            </c:strRef>
          </c:cat>
          <c:val>
            <c:numRef>
              <c:f>'Santa Rosa de Cabal'!$C$615:$H$615</c:f>
              <c:numCache>
                <c:formatCode>General</c:formatCode>
                <c:ptCount val="6"/>
                <c:pt idx="0">
                  <c:v>996</c:v>
                </c:pt>
                <c:pt idx="1">
                  <c:v>548</c:v>
                </c:pt>
                <c:pt idx="2">
                  <c:v>459</c:v>
                </c:pt>
                <c:pt idx="3">
                  <c:v>117</c:v>
                </c:pt>
                <c:pt idx="4">
                  <c:v>59</c:v>
                </c:pt>
                <c:pt idx="5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5428688"/>
        <c:axId val="485428296"/>
      </c:barChart>
      <c:catAx>
        <c:axId val="48542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28296"/>
        <c:crosses val="autoZero"/>
        <c:auto val="1"/>
        <c:lblAlgn val="ctr"/>
        <c:lblOffset val="100"/>
        <c:noMultiLvlLbl val="0"/>
      </c:catAx>
      <c:valAx>
        <c:axId val="48542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de personas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2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'Santa Rosa de Cabal'!$C$624:$C$628</c:f>
              <c:strCache>
                <c:ptCount val="5"/>
                <c:pt idx="0">
                  <c:v>Alojamiento Urbano</c:v>
                </c:pt>
                <c:pt idx="1">
                  <c:v>Alojamiento Rural</c:v>
                </c:pt>
                <c:pt idx="2">
                  <c:v>Flia/amigos</c:v>
                </c:pt>
                <c:pt idx="3">
                  <c:v>Hostal</c:v>
                </c:pt>
                <c:pt idx="4">
                  <c:v>Camping</c:v>
                </c:pt>
              </c:strCache>
            </c:strRef>
          </c:cat>
          <c:val>
            <c:numRef>
              <c:f>'Santa Rosa de Cabal'!$E$624:$E$628</c:f>
              <c:numCache>
                <c:formatCode>0.0%</c:formatCode>
                <c:ptCount val="5"/>
                <c:pt idx="0">
                  <c:v>0.60086580086580088</c:v>
                </c:pt>
                <c:pt idx="1">
                  <c:v>0.16363636363636364</c:v>
                </c:pt>
                <c:pt idx="2">
                  <c:v>9.1774891774891773E-2</c:v>
                </c:pt>
                <c:pt idx="3">
                  <c:v>0.12813852813852813</c:v>
                </c:pt>
                <c:pt idx="4">
                  <c:v>1.5584415584415584E-2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81011950792862E-3"/>
                  <c:y val="7.36054820867935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1620239015857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'Santa Rosa de Cabal'!$C$634:$C$637</c:f>
              <c:strCache>
                <c:ptCount val="4"/>
                <c:pt idx="0">
                  <c:v>1 noche</c:v>
                </c:pt>
                <c:pt idx="1">
                  <c:v>2 a 3 noches </c:v>
                </c:pt>
                <c:pt idx="2">
                  <c:v>4 a 7 noches</c:v>
                </c:pt>
                <c:pt idx="3">
                  <c:v>mas de 7</c:v>
                </c:pt>
              </c:strCache>
            </c:strRef>
          </c:cat>
          <c:val>
            <c:numRef>
              <c:f>'Santa Rosa de Cabal'!$E$634:$E$637</c:f>
              <c:numCache>
                <c:formatCode>0.0%</c:formatCode>
                <c:ptCount val="4"/>
                <c:pt idx="0">
                  <c:v>0.7168831168831169</c:v>
                </c:pt>
                <c:pt idx="1">
                  <c:v>0.22337662337662337</c:v>
                </c:pt>
                <c:pt idx="2">
                  <c:v>3.6363636363636362E-2</c:v>
                </c:pt>
                <c:pt idx="3">
                  <c:v>2.3376623376623377E-2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Cabal'!$C$658</c:f>
              <c:strCache>
                <c:ptCount val="1"/>
                <c:pt idx="0">
                  <c:v>Atención al Turista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'Santa Rosa de Cabal'!$D$657:$H$657</c:f>
              <c:strCache>
                <c:ptCount val="5"/>
                <c:pt idx="0">
                  <c:v>Excelente</c:v>
                </c:pt>
                <c:pt idx="1">
                  <c:v>Bueno</c:v>
                </c:pt>
                <c:pt idx="2">
                  <c:v>Regular </c:v>
                </c:pt>
                <c:pt idx="3">
                  <c:v>Malo</c:v>
                </c:pt>
                <c:pt idx="4">
                  <c:v>Ns/Nr</c:v>
                </c:pt>
              </c:strCache>
            </c:strRef>
          </c:cat>
          <c:val>
            <c:numRef>
              <c:f>'Santa Rosa de Cabal'!$D$658:$H$658</c:f>
              <c:numCache>
                <c:formatCode>0.0%</c:formatCode>
                <c:ptCount val="5"/>
                <c:pt idx="0">
                  <c:v>0.66865671641791047</c:v>
                </c:pt>
                <c:pt idx="1">
                  <c:v>0.32537313432835818</c:v>
                </c:pt>
                <c:pt idx="2">
                  <c:v>5.9701492537313433E-3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'Santa Rosa de Cabal'!$C$659</c:f>
              <c:strCache>
                <c:ptCount val="1"/>
                <c:pt idx="0">
                  <c:v>Seguridad Urbana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'Santa Rosa de Cabal'!$D$657:$H$657</c:f>
              <c:strCache>
                <c:ptCount val="5"/>
                <c:pt idx="0">
                  <c:v>Excelente</c:v>
                </c:pt>
                <c:pt idx="1">
                  <c:v>Bueno</c:v>
                </c:pt>
                <c:pt idx="2">
                  <c:v>Regular </c:v>
                </c:pt>
                <c:pt idx="3">
                  <c:v>Malo</c:v>
                </c:pt>
                <c:pt idx="4">
                  <c:v>Ns/Nr</c:v>
                </c:pt>
              </c:strCache>
            </c:strRef>
          </c:cat>
          <c:val>
            <c:numRef>
              <c:f>'Santa Rosa de Cabal'!$D$659:$H$659</c:f>
              <c:numCache>
                <c:formatCode>0.0%</c:formatCode>
                <c:ptCount val="5"/>
                <c:pt idx="0">
                  <c:v>0.45074626865671641</c:v>
                </c:pt>
                <c:pt idx="1">
                  <c:v>0.34626865671641793</c:v>
                </c:pt>
                <c:pt idx="2">
                  <c:v>0.17910447761194029</c:v>
                </c:pt>
                <c:pt idx="3">
                  <c:v>2.3880597014925373E-2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'Santa Rosa de Cabal'!$C$660</c:f>
              <c:strCache>
                <c:ptCount val="1"/>
                <c:pt idx="0">
                  <c:v>Infraestructura Vial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'Santa Rosa de Cabal'!$D$657:$H$657</c:f>
              <c:strCache>
                <c:ptCount val="5"/>
                <c:pt idx="0">
                  <c:v>Excelente</c:v>
                </c:pt>
                <c:pt idx="1">
                  <c:v>Bueno</c:v>
                </c:pt>
                <c:pt idx="2">
                  <c:v>Regular </c:v>
                </c:pt>
                <c:pt idx="3">
                  <c:v>Malo</c:v>
                </c:pt>
                <c:pt idx="4">
                  <c:v>Ns/Nr</c:v>
                </c:pt>
              </c:strCache>
            </c:strRef>
          </c:cat>
          <c:val>
            <c:numRef>
              <c:f>'Santa Rosa de Cabal'!$D$660:$H$660</c:f>
              <c:numCache>
                <c:formatCode>0.0%</c:formatCode>
                <c:ptCount val="5"/>
                <c:pt idx="0">
                  <c:v>0.4</c:v>
                </c:pt>
                <c:pt idx="1">
                  <c:v>0.36716417910447763</c:v>
                </c:pt>
                <c:pt idx="2">
                  <c:v>0.17014925373134329</c:v>
                </c:pt>
                <c:pt idx="3">
                  <c:v>6.2686567164179099E-2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'Santa Rosa de Cabal'!$C$661</c:f>
              <c:strCache>
                <c:ptCount val="1"/>
                <c:pt idx="0">
                  <c:v>Seguridad Rural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'Santa Rosa de Cabal'!$D$657:$H$657</c:f>
              <c:strCache>
                <c:ptCount val="5"/>
                <c:pt idx="0">
                  <c:v>Excelente</c:v>
                </c:pt>
                <c:pt idx="1">
                  <c:v>Bueno</c:v>
                </c:pt>
                <c:pt idx="2">
                  <c:v>Regular </c:v>
                </c:pt>
                <c:pt idx="3">
                  <c:v>Malo</c:v>
                </c:pt>
                <c:pt idx="4">
                  <c:v>Ns/Nr</c:v>
                </c:pt>
              </c:strCache>
            </c:strRef>
          </c:cat>
          <c:val>
            <c:numRef>
              <c:f>'Santa Rosa de Cabal'!$D$661:$H$661</c:f>
              <c:numCache>
                <c:formatCode>0.0%</c:formatCode>
                <c:ptCount val="5"/>
                <c:pt idx="0">
                  <c:v>0.38507462686567162</c:v>
                </c:pt>
                <c:pt idx="1">
                  <c:v>0.37910447761194027</c:v>
                </c:pt>
                <c:pt idx="2">
                  <c:v>0.19402985074626866</c:v>
                </c:pt>
                <c:pt idx="3">
                  <c:v>3.880597014925373E-2</c:v>
                </c:pt>
                <c:pt idx="4">
                  <c:v>2.9850746268656717E-3</c:v>
                </c:pt>
              </c:numCache>
            </c:numRef>
          </c:val>
        </c:ser>
        <c:ser>
          <c:idx val="4"/>
          <c:order val="4"/>
          <c:tx>
            <c:strRef>
              <c:f>'Santa Rosa de Cabal'!$C$662</c:f>
              <c:strCache>
                <c:ptCount val="1"/>
                <c:pt idx="0">
                  <c:v>Señalización Vial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'Santa Rosa de Cabal'!$D$657:$H$657</c:f>
              <c:strCache>
                <c:ptCount val="5"/>
                <c:pt idx="0">
                  <c:v>Excelente</c:v>
                </c:pt>
                <c:pt idx="1">
                  <c:v>Bueno</c:v>
                </c:pt>
                <c:pt idx="2">
                  <c:v>Regular </c:v>
                </c:pt>
                <c:pt idx="3">
                  <c:v>Malo</c:v>
                </c:pt>
                <c:pt idx="4">
                  <c:v>Ns/Nr</c:v>
                </c:pt>
              </c:strCache>
            </c:strRef>
          </c:cat>
          <c:val>
            <c:numRef>
              <c:f>'Santa Rosa de Cabal'!$D$662:$H$662</c:f>
              <c:numCache>
                <c:formatCode>0.0%</c:formatCode>
                <c:ptCount val="5"/>
                <c:pt idx="0">
                  <c:v>0.32835820895522388</c:v>
                </c:pt>
                <c:pt idx="1">
                  <c:v>0.37611940298507462</c:v>
                </c:pt>
                <c:pt idx="2">
                  <c:v>0.2626865671641791</c:v>
                </c:pt>
                <c:pt idx="3">
                  <c:v>3.2835820895522387E-2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5430256"/>
        <c:axId val="485457856"/>
      </c:barChart>
      <c:catAx>
        <c:axId val="48543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57856"/>
        <c:crosses val="autoZero"/>
        <c:auto val="1"/>
        <c:lblAlgn val="ctr"/>
        <c:lblOffset val="100"/>
        <c:noMultiLvlLbl val="0"/>
      </c:catAx>
      <c:valAx>
        <c:axId val="48545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543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Cabal'!$C$85</c:f>
              <c:strCache>
                <c:ptCount val="1"/>
                <c:pt idx="0">
                  <c:v>Afiliados al regimen contributivo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>
                <c:manualLayout>
                  <c:x val="-3.1520882584712951E-3"/>
                  <c:y val="-7.79988720721681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'Santa Rosa de Cabal'!$C$85:$C$86</c:f>
              <c:strCache>
                <c:ptCount val="2"/>
                <c:pt idx="0">
                  <c:v>Afiliados al regimen contributivo </c:v>
                </c:pt>
                <c:pt idx="1">
                  <c:v>Afiliados al regimen subsidiado</c:v>
                </c:pt>
              </c:strCache>
            </c:strRef>
          </c:cat>
          <c:val>
            <c:numRef>
              <c:f>'Santa Rosa de Cabal'!$D$85</c:f>
              <c:numCache>
                <c:formatCode>General</c:formatCode>
                <c:ptCount val="1"/>
                <c:pt idx="0">
                  <c:v>34083</c:v>
                </c:pt>
              </c:numCache>
            </c:numRef>
          </c:val>
        </c:ser>
        <c:ser>
          <c:idx val="1"/>
          <c:order val="1"/>
          <c:tx>
            <c:strRef>
              <c:f>'Santa Rosa de Cabal'!$C$86</c:f>
              <c:strCache>
                <c:ptCount val="1"/>
                <c:pt idx="0">
                  <c:v>Afiliados al regimen subsidiado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'Santa Rosa de Cabal'!$D$86</c:f>
              <c:numCache>
                <c:formatCode>General</c:formatCode>
                <c:ptCount val="1"/>
                <c:pt idx="0">
                  <c:v>33275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8"/>
        <c:axId val="484154128"/>
        <c:axId val="484152168"/>
      </c:barChart>
      <c:catAx>
        <c:axId val="48415412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Tipo de Afiliación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crossAx val="484152168"/>
        <c:crosses val="autoZero"/>
        <c:auto val="1"/>
        <c:lblAlgn val="ctr"/>
        <c:lblOffset val="100"/>
        <c:noMultiLvlLbl val="0"/>
      </c:catAx>
      <c:valAx>
        <c:axId val="48415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'Santa Rosa de Cabal'!$D$84</c:f>
              <c:strCache>
                <c:ptCount val="1"/>
                <c:pt idx="0">
                  <c:v>Numero de personas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Cabal'!$AT$266</c:f>
              <c:strCache>
                <c:ptCount val="1"/>
                <c:pt idx="0">
                  <c:v>Aguacate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'Santa Rosa de Cabal'!$AU$265:$AW$265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'Santa Rosa de Cabal'!$AU$266:$AW$266</c:f>
              <c:numCache>
                <c:formatCode>#,##0</c:formatCode>
                <c:ptCount val="3"/>
                <c:pt idx="0">
                  <c:v>1035</c:v>
                </c:pt>
                <c:pt idx="1">
                  <c:v>441</c:v>
                </c:pt>
                <c:pt idx="2">
                  <c:v>506</c:v>
                </c:pt>
              </c:numCache>
            </c:numRef>
          </c:val>
        </c:ser>
        <c:ser>
          <c:idx val="1"/>
          <c:order val="1"/>
          <c:tx>
            <c:strRef>
              <c:f>'Santa Rosa de Cabal'!$AT$267</c:f>
              <c:strCache>
                <c:ptCount val="1"/>
                <c:pt idx="0">
                  <c:v>Banano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'Santa Rosa de Cabal'!$AU$265:$AW$265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'Santa Rosa de Cabal'!$AU$267:$AW$267</c:f>
              <c:numCache>
                <c:formatCode>#,##0</c:formatCode>
                <c:ptCount val="3"/>
                <c:pt idx="0">
                  <c:v>1010</c:v>
                </c:pt>
                <c:pt idx="1">
                  <c:v>910</c:v>
                </c:pt>
                <c:pt idx="2">
                  <c:v>1030</c:v>
                </c:pt>
              </c:numCache>
            </c:numRef>
          </c:val>
        </c:ser>
        <c:ser>
          <c:idx val="2"/>
          <c:order val="2"/>
          <c:tx>
            <c:strRef>
              <c:f>'Santa Rosa de Cabal'!$AT$268</c:f>
              <c:strCache>
                <c:ptCount val="1"/>
                <c:pt idx="0">
                  <c:v>Tomate semicubierta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'Santa Rosa de Cabal'!$AU$265:$AW$265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'Santa Rosa de Cabal'!$AU$268:$AW$268</c:f>
              <c:numCache>
                <c:formatCode>#,##0</c:formatCode>
                <c:ptCount val="3"/>
                <c:pt idx="0">
                  <c:v>988</c:v>
                </c:pt>
                <c:pt idx="1">
                  <c:v>900</c:v>
                </c:pt>
                <c:pt idx="2">
                  <c:v>1050</c:v>
                </c:pt>
              </c:numCache>
            </c:numRef>
          </c:val>
        </c:ser>
        <c:ser>
          <c:idx val="3"/>
          <c:order val="3"/>
          <c:tx>
            <c:strRef>
              <c:f>'Santa Rosa de Cabal'!$AT$269</c:f>
              <c:strCache>
                <c:ptCount val="1"/>
                <c:pt idx="0">
                  <c:v>Plátano solo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'Santa Rosa de Cabal'!$AU$265:$AW$265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'Santa Rosa de Cabal'!$AU$269:$AW$269</c:f>
              <c:numCache>
                <c:formatCode>#,##0</c:formatCode>
                <c:ptCount val="3"/>
                <c:pt idx="0">
                  <c:v>801</c:v>
                </c:pt>
                <c:pt idx="1">
                  <c:v>765</c:v>
                </c:pt>
                <c:pt idx="2">
                  <c:v>999</c:v>
                </c:pt>
              </c:numCache>
            </c:numRef>
          </c:val>
        </c:ser>
        <c:ser>
          <c:idx val="4"/>
          <c:order val="4"/>
          <c:tx>
            <c:strRef>
              <c:f>'Santa Rosa de Cabal'!$AT$270</c:f>
              <c:strCache>
                <c:ptCount val="1"/>
                <c:pt idx="0">
                  <c:v>Lulo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'Santa Rosa de Cabal'!$AU$265:$AW$265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'Santa Rosa de Cabal'!$AU$270:$AW$270</c:f>
              <c:numCache>
                <c:formatCode>#,##0</c:formatCode>
                <c:ptCount val="3"/>
                <c:pt idx="0">
                  <c:v>604</c:v>
                </c:pt>
                <c:pt idx="1">
                  <c:v>264</c:v>
                </c:pt>
                <c:pt idx="2">
                  <c:v>370</c:v>
                </c:pt>
              </c:numCache>
            </c:numRef>
          </c:val>
        </c:ser>
        <c:ser>
          <c:idx val="5"/>
          <c:order val="5"/>
          <c:tx>
            <c:strRef>
              <c:f>'Santa Rosa de Cabal'!$AT$271</c:f>
              <c:strCache>
                <c:ptCount val="1"/>
                <c:pt idx="0">
                  <c:v>Cebolla junca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'Santa Rosa de Cabal'!$AU$265:$AW$265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'Santa Rosa de Cabal'!$AU$271:$AW$271</c:f>
              <c:numCache>
                <c:formatCode>#,##0</c:formatCode>
                <c:ptCount val="3"/>
                <c:pt idx="0">
                  <c:v>396</c:v>
                </c:pt>
                <c:pt idx="1">
                  <c:v>400</c:v>
                </c:pt>
                <c:pt idx="2">
                  <c:v>800</c:v>
                </c:pt>
              </c:numCache>
            </c:numRef>
          </c:val>
        </c:ser>
        <c:ser>
          <c:idx val="6"/>
          <c:order val="6"/>
          <c:tx>
            <c:strRef>
              <c:f>'Santa Rosa de Cabal'!$AT$272</c:f>
              <c:strCache>
                <c:ptCount val="1"/>
                <c:pt idx="0">
                  <c:v>Mora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'Santa Rosa de Cabal'!$AU$265:$AW$265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'Santa Rosa de Cabal'!$AU$272:$AW$272</c:f>
              <c:numCache>
                <c:formatCode>#,##0</c:formatCode>
                <c:ptCount val="3"/>
                <c:pt idx="0">
                  <c:v>239</c:v>
                </c:pt>
                <c:pt idx="1">
                  <c:v>450</c:v>
                </c:pt>
                <c:pt idx="2">
                  <c:v>290</c:v>
                </c:pt>
              </c:numCache>
            </c:numRef>
          </c:val>
        </c:ser>
        <c:ser>
          <c:idx val="7"/>
          <c:order val="7"/>
          <c:tx>
            <c:strRef>
              <c:f>'Santa Rosa de Cabal'!$AT$273</c:f>
              <c:strCache>
                <c:ptCount val="1"/>
                <c:pt idx="0">
                  <c:v>Maíz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'Santa Rosa de Cabal'!$AU$265:$AW$265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'Santa Rosa de Cabal'!$AU$273:$AW$273</c:f>
              <c:numCache>
                <c:formatCode>#,##0</c:formatCode>
                <c:ptCount val="3"/>
                <c:pt idx="0">
                  <c:v>32</c:v>
                </c:pt>
                <c:pt idx="1">
                  <c:v>32</c:v>
                </c:pt>
                <c:pt idx="2">
                  <c:v>32.4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683200"/>
        <c:axId val="486687120"/>
      </c:barChart>
      <c:catAx>
        <c:axId val="48668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7120"/>
        <c:crosses val="autoZero"/>
        <c:auto val="1"/>
        <c:lblAlgn val="ctr"/>
        <c:lblOffset val="100"/>
        <c:noMultiLvlLbl val="0"/>
      </c:catAx>
      <c:valAx>
        <c:axId val="48668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Producción (Tn)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3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strRef>
              <c:f>'Santa Rosa de Cabal'!$C$340</c:f>
              <c:strCache>
                <c:ptCount val="1"/>
                <c:pt idx="0">
                  <c:v>Total producción de leche (lts)*dia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'Santa Rosa de Cabal'!$D$331:$Q$331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xVal>
          <c:yVal>
            <c:numRef>
              <c:f>'Santa Rosa de Cabal'!$D$340:$Q$340</c:f>
              <c:numCache>
                <c:formatCode>#,##0</c:formatCode>
                <c:ptCount val="14"/>
                <c:pt idx="0">
                  <c:v>35000</c:v>
                </c:pt>
                <c:pt idx="1">
                  <c:v>57144</c:v>
                </c:pt>
                <c:pt idx="2">
                  <c:v>34104</c:v>
                </c:pt>
                <c:pt idx="3">
                  <c:v>24162</c:v>
                </c:pt>
                <c:pt idx="4">
                  <c:v>33096</c:v>
                </c:pt>
                <c:pt idx="5">
                  <c:v>25753</c:v>
                </c:pt>
                <c:pt idx="6">
                  <c:v>24434</c:v>
                </c:pt>
                <c:pt idx="7">
                  <c:v>29906</c:v>
                </c:pt>
                <c:pt idx="8">
                  <c:v>29998</c:v>
                </c:pt>
                <c:pt idx="9">
                  <c:v>31210</c:v>
                </c:pt>
                <c:pt idx="10">
                  <c:v>36530</c:v>
                </c:pt>
                <c:pt idx="11">
                  <c:v>32367</c:v>
                </c:pt>
                <c:pt idx="12">
                  <c:v>40550</c:v>
                </c:pt>
                <c:pt idx="13">
                  <c:v>51077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83984"/>
        <c:axId val="486684376"/>
      </c:scatterChart>
      <c:scatterChart>
        <c:scatterStyle val="smoothMarker"/>
        <c:varyColors val="0"/>
        <c:ser>
          <c:idx val="0"/>
          <c:order val="0"/>
          <c:tx>
            <c:strRef>
              <c:f>'Santa Rosa de Cabal'!$C$339</c:f>
              <c:strCache>
                <c:ptCount val="1"/>
                <c:pt idx="0">
                  <c:v>Total vacas en ordeño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'Santa Rosa de Cabal'!$D$331:$Q$331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xVal>
          <c:yVal>
            <c:numRef>
              <c:f>'Santa Rosa de Cabal'!$D$339:$Q$339</c:f>
              <c:numCache>
                <c:formatCode>#,##0</c:formatCode>
                <c:ptCount val="14"/>
                <c:pt idx="0">
                  <c:v>3500</c:v>
                </c:pt>
                <c:pt idx="1">
                  <c:v>4762</c:v>
                </c:pt>
                <c:pt idx="2">
                  <c:v>4292</c:v>
                </c:pt>
                <c:pt idx="3">
                  <c:v>2875</c:v>
                </c:pt>
                <c:pt idx="4">
                  <c:v>3761</c:v>
                </c:pt>
                <c:pt idx="5">
                  <c:v>2927</c:v>
                </c:pt>
                <c:pt idx="6">
                  <c:v>2856</c:v>
                </c:pt>
                <c:pt idx="7">
                  <c:v>3431</c:v>
                </c:pt>
                <c:pt idx="8">
                  <c:v>3473</c:v>
                </c:pt>
                <c:pt idx="9">
                  <c:v>3710</c:v>
                </c:pt>
                <c:pt idx="10">
                  <c:v>4260</c:v>
                </c:pt>
                <c:pt idx="11">
                  <c:v>3577</c:v>
                </c:pt>
                <c:pt idx="12">
                  <c:v>4210</c:v>
                </c:pt>
                <c:pt idx="13">
                  <c:v>4074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82024"/>
        <c:axId val="486685160"/>
      </c:scatterChart>
      <c:valAx>
        <c:axId val="48668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4376"/>
        <c:crosses val="autoZero"/>
        <c:crossBetween val="midCat"/>
      </c:valAx>
      <c:valAx>
        <c:axId val="48668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de vacas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3984"/>
        <c:crosses val="autoZero"/>
        <c:crossBetween val="midCat"/>
      </c:valAx>
      <c:valAx>
        <c:axId val="4866851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Lts/dia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2024"/>
        <c:crosses val="max"/>
        <c:crossBetween val="midCat"/>
      </c:valAx>
      <c:valAx>
        <c:axId val="486682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685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strRef>
              <c:f>'Santa Rosa de Cabal'!$C$102</c:f>
              <c:strCache>
                <c:ptCount val="1"/>
                <c:pt idx="0">
                  <c:v>EDUCACIÓN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'Santa Rosa de Cabal'!$D$100:$H$100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'Santa Rosa de Cabal'!$D$102:$H$102</c:f>
              <c:numCache>
                <c:formatCode>0.0</c:formatCode>
                <c:ptCount val="5"/>
                <c:pt idx="0">
                  <c:v>1987.8750649999999</c:v>
                </c:pt>
                <c:pt idx="1">
                  <c:v>1985.162065</c:v>
                </c:pt>
                <c:pt idx="2">
                  <c:v>2002.4195179999999</c:v>
                </c:pt>
                <c:pt idx="3">
                  <c:v>546.61307999999997</c:v>
                </c:pt>
                <c:pt idx="4">
                  <c:v>330.83112799999998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'Santa Rosa de Cabal'!$C$103</c:f>
              <c:strCache>
                <c:ptCount val="1"/>
                <c:pt idx="0">
                  <c:v>Prestación de Servicios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'Santa Rosa de Cabal'!$D$100:$H$100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'Santa Rosa de Cabal'!$D$103:$H$103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</c:ser>
        <c:ser>
          <c:idx val="5"/>
          <c:order val="4"/>
          <c:tx>
            <c:strRef>
              <c:f>'Santa Rosa de Cabal'!$C$106</c:f>
              <c:strCache>
                <c:ptCount val="1"/>
                <c:pt idx="0">
                  <c:v>AGUA POTABLE</c:v>
                </c:pt>
              </c:strCache>
            </c:strRef>
          </c:tx>
          <c:spPr>
            <a:ln w="9525" cap="rnd">
              <a:solidFill>
                <a:srgbClr val="00206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6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'Santa Rosa de Cabal'!$D$100:$H$100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'Santa Rosa de Cabal'!$D$106:$H$106</c:f>
              <c:numCache>
                <c:formatCode>0.0</c:formatCode>
                <c:ptCount val="5"/>
                <c:pt idx="0">
                  <c:v>1233.4022450000002</c:v>
                </c:pt>
                <c:pt idx="1">
                  <c:v>1241.0799080000002</c:v>
                </c:pt>
                <c:pt idx="2">
                  <c:v>1189.920298</c:v>
                </c:pt>
                <c:pt idx="3">
                  <c:v>1188.9801649999999</c:v>
                </c:pt>
                <c:pt idx="4">
                  <c:v>1244.2022039999999</c:v>
                </c:pt>
              </c:numCache>
            </c:numRef>
          </c:yVal>
          <c:smooth val="1"/>
        </c:ser>
        <c:ser>
          <c:idx val="6"/>
          <c:order val="5"/>
          <c:tx>
            <c:strRef>
              <c:f>'Santa Rosa de Cabal'!$C$107</c:f>
              <c:strCache>
                <c:ptCount val="1"/>
                <c:pt idx="0">
                  <c:v>PROPÓSITO GENERAL - LIBRE DESTINACIÓN</c:v>
                </c:pt>
              </c:strCache>
            </c:strRef>
          </c:tx>
          <c:spPr>
            <a:ln w="9525" cap="rnd">
              <a:solidFill>
                <a:srgbClr val="00206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bg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'Santa Rosa de Cabal'!$D$100:$H$100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'Santa Rosa de Cabal'!$D$107:$H$107</c:f>
              <c:numCache>
                <c:formatCode>0.0</c:formatCode>
                <c:ptCount val="5"/>
                <c:pt idx="0">
                  <c:v>2132.9811830000003</c:v>
                </c:pt>
                <c:pt idx="1">
                  <c:v>2158.628698</c:v>
                </c:pt>
                <c:pt idx="2">
                  <c:v>2105.2140509999999</c:v>
                </c:pt>
                <c:pt idx="3">
                  <c:v>2352.7984660000002</c:v>
                </c:pt>
                <c:pt idx="4">
                  <c:v>2900.372875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'Santa Rosa de Cabal'!$C$108</c:f>
              <c:strCache>
                <c:ptCount val="1"/>
                <c:pt idx="0">
                  <c:v>PRIMERA INFANCIA</c:v>
                </c:pt>
              </c:strCache>
            </c:strRef>
          </c:tx>
          <c:spPr>
            <a:ln w="9525" cap="rnd">
              <a:solidFill>
                <a:srgbClr val="00206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'Santa Rosa de Cabal'!$D$100:$H$100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'Santa Rosa de Cabal'!$D$108:$H$108</c:f>
              <c:numCache>
                <c:formatCode>0.0</c:formatCode>
                <c:ptCount val="5"/>
                <c:pt idx="0">
                  <c:v>351.52281800000003</c:v>
                </c:pt>
                <c:pt idx="1">
                  <c:v>0</c:v>
                </c:pt>
                <c:pt idx="2">
                  <c:v>138.073128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</c:ser>
        <c:ser>
          <c:idx val="8"/>
          <c:order val="7"/>
          <c:tx>
            <c:strRef>
              <c:f>'Santa Rosa de Cabal'!$C$109</c:f>
              <c:strCache>
                <c:ptCount val="1"/>
                <c:pt idx="0">
                  <c:v>ALIMENTACIÓN ESCOLAR</c:v>
                </c:pt>
              </c:strCache>
            </c:strRef>
          </c:tx>
          <c:spPr>
            <a:ln w="9525" cap="rnd">
              <a:solidFill>
                <a:srgbClr val="00206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'Santa Rosa de Cabal'!$D$100:$H$100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'Santa Rosa de Cabal'!$D$109:$H$109</c:f>
              <c:numCache>
                <c:formatCode>0.0</c:formatCode>
                <c:ptCount val="5"/>
                <c:pt idx="0">
                  <c:v>143.253209</c:v>
                </c:pt>
                <c:pt idx="1">
                  <c:v>158.12111400000001</c:v>
                </c:pt>
                <c:pt idx="2">
                  <c:v>149.97877500000001</c:v>
                </c:pt>
                <c:pt idx="3">
                  <c:v>148.924488</c:v>
                </c:pt>
                <c:pt idx="4">
                  <c:v>188.387621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85944"/>
        <c:axId val="486686336"/>
      </c:scatterChart>
      <c:scatterChart>
        <c:scatterStyle val="smoothMarker"/>
        <c:varyColors val="0"/>
        <c:ser>
          <c:idx val="0"/>
          <c:order val="0"/>
          <c:tx>
            <c:strRef>
              <c:f>'Santa Rosa de Cabal'!$C$101</c:f>
              <c:strCache>
                <c:ptCount val="1"/>
                <c:pt idx="0">
                  <c:v>ASIGNACIONES SISTEMA GENERAL DE PARTICIPACIONES 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'Santa Rosa de Cabal'!$D$100:$H$100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'Santa Rosa de Cabal'!$D$101:$H$101</c:f>
              <c:numCache>
                <c:formatCode>0.0</c:formatCode>
                <c:ptCount val="5"/>
                <c:pt idx="0">
                  <c:v>12985.675010000001</c:v>
                </c:pt>
                <c:pt idx="1">
                  <c:v>14322.383394999999</c:v>
                </c:pt>
                <c:pt idx="2">
                  <c:v>14440.670361</c:v>
                </c:pt>
                <c:pt idx="3">
                  <c:v>14155.165273000001</c:v>
                </c:pt>
                <c:pt idx="4">
                  <c:v>14474.441104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'Santa Rosa de Cabal'!$C$105</c:f>
              <c:strCache>
                <c:ptCount val="1"/>
                <c:pt idx="0">
                  <c:v>SALUD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'Santa Rosa de Cabal'!$D$100:$H$100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'Santa Rosa de Cabal'!$D$105:$H$105</c:f>
              <c:numCache>
                <c:formatCode>0.0</c:formatCode>
                <c:ptCount val="5"/>
                <c:pt idx="0">
                  <c:v>7136.6404899999998</c:v>
                </c:pt>
                <c:pt idx="1">
                  <c:v>8295.4732019999992</c:v>
                </c:pt>
                <c:pt idx="2">
                  <c:v>8855.0645910000003</c:v>
                </c:pt>
                <c:pt idx="3">
                  <c:v>9917.8490739999997</c:v>
                </c:pt>
                <c:pt idx="4">
                  <c:v>9810.6472759999997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87904"/>
        <c:axId val="486682416"/>
      </c:scatterChart>
      <c:valAx>
        <c:axId val="486685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6336"/>
        <c:crosses val="autoZero"/>
        <c:crossBetween val="midCat"/>
      </c:valAx>
      <c:valAx>
        <c:axId val="4866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Millones de pesos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5944"/>
        <c:crosses val="autoZero"/>
        <c:crossBetween val="midCat"/>
      </c:valAx>
      <c:valAx>
        <c:axId val="4866824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Millones de pesos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7904"/>
        <c:crosses val="max"/>
        <c:crossBetween val="midCat"/>
      </c:valAx>
      <c:valAx>
        <c:axId val="48668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682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Cabal'!$D$537</c:f>
              <c:strCache>
                <c:ptCount val="1"/>
                <c:pt idx="0">
                  <c:v>No de personas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'Santa Rosa de Cabal'!$C$538:$C$551</c:f>
              <c:strCache>
                <c:ptCount val="14"/>
                <c:pt idx="0">
                  <c:v>España</c:v>
                </c:pt>
                <c:pt idx="1">
                  <c:v>Francia</c:v>
                </c:pt>
                <c:pt idx="2">
                  <c:v>Argentina</c:v>
                </c:pt>
                <c:pt idx="3">
                  <c:v>EEUU</c:v>
                </c:pt>
                <c:pt idx="4">
                  <c:v>Alemania</c:v>
                </c:pt>
                <c:pt idx="5">
                  <c:v>Chile</c:v>
                </c:pt>
                <c:pt idx="6">
                  <c:v>Canada</c:v>
                </c:pt>
                <c:pt idx="7">
                  <c:v>México</c:v>
                </c:pt>
                <c:pt idx="8">
                  <c:v>Perú</c:v>
                </c:pt>
                <c:pt idx="9">
                  <c:v>Suiza</c:v>
                </c:pt>
                <c:pt idx="10">
                  <c:v>Italia</c:v>
                </c:pt>
                <c:pt idx="11">
                  <c:v>Australia</c:v>
                </c:pt>
                <c:pt idx="12">
                  <c:v>Israel</c:v>
                </c:pt>
                <c:pt idx="13">
                  <c:v>Venezuela</c:v>
                </c:pt>
              </c:strCache>
            </c:strRef>
          </c:cat>
          <c:val>
            <c:numRef>
              <c:f>'Santa Rosa de Cabal'!$D$538:$D$551</c:f>
              <c:numCache>
                <c:formatCode>General</c:formatCode>
                <c:ptCount val="14"/>
                <c:pt idx="0">
                  <c:v>94</c:v>
                </c:pt>
                <c:pt idx="1">
                  <c:v>86</c:v>
                </c:pt>
                <c:pt idx="2">
                  <c:v>74</c:v>
                </c:pt>
                <c:pt idx="3">
                  <c:v>70</c:v>
                </c:pt>
                <c:pt idx="4">
                  <c:v>48</c:v>
                </c:pt>
                <c:pt idx="5">
                  <c:v>33</c:v>
                </c:pt>
                <c:pt idx="6">
                  <c:v>21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13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6682808"/>
        <c:axId val="486688296"/>
      </c:barChart>
      <c:catAx>
        <c:axId val="48668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8296"/>
        <c:crosses val="autoZero"/>
        <c:auto val="1"/>
        <c:lblAlgn val="ctr"/>
        <c:lblOffset val="100"/>
        <c:noMultiLvlLbl val="0"/>
      </c:catAx>
      <c:valAx>
        <c:axId val="48668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2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9089202643413"/>
          <c:y val="4.3638985326430228E-2"/>
          <c:w val="0.79605716628630896"/>
          <c:h val="0.713258442128832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Otros!$C$47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Otros!$D$46:$T$46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Y MÁS</c:v>
                </c:pt>
              </c:strCache>
            </c:strRef>
          </c:cat>
          <c:val>
            <c:numRef>
              <c:f>Otros!$D$47:$T$47</c:f>
              <c:numCache>
                <c:formatCode>General</c:formatCode>
                <c:ptCount val="17"/>
                <c:pt idx="0">
                  <c:v>-38757</c:v>
                </c:pt>
                <c:pt idx="1">
                  <c:v>-38528</c:v>
                </c:pt>
                <c:pt idx="2">
                  <c:v>-38416</c:v>
                </c:pt>
                <c:pt idx="3">
                  <c:v>-39429</c:v>
                </c:pt>
                <c:pt idx="4">
                  <c:v>-41815</c:v>
                </c:pt>
                <c:pt idx="5">
                  <c:v>-38840</c:v>
                </c:pt>
                <c:pt idx="6">
                  <c:v>-33275</c:v>
                </c:pt>
                <c:pt idx="7">
                  <c:v>-30581</c:v>
                </c:pt>
                <c:pt idx="8">
                  <c:v>-27421</c:v>
                </c:pt>
                <c:pt idx="9">
                  <c:v>-27379</c:v>
                </c:pt>
                <c:pt idx="10">
                  <c:v>-27989</c:v>
                </c:pt>
                <c:pt idx="11">
                  <c:v>-25139</c:v>
                </c:pt>
                <c:pt idx="12">
                  <c:v>-20819</c:v>
                </c:pt>
                <c:pt idx="13">
                  <c:v>-15612</c:v>
                </c:pt>
                <c:pt idx="14">
                  <c:v>-10655</c:v>
                </c:pt>
                <c:pt idx="15">
                  <c:v>-7130</c:v>
                </c:pt>
                <c:pt idx="16">
                  <c:v>-6697</c:v>
                </c:pt>
              </c:numCache>
            </c:numRef>
          </c:val>
        </c:ser>
        <c:ser>
          <c:idx val="1"/>
          <c:order val="1"/>
          <c:tx>
            <c:strRef>
              <c:f>Otros!$C$48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Otros!$D$46:$T$46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Y MÁS</c:v>
                </c:pt>
              </c:strCache>
            </c:strRef>
          </c:cat>
          <c:val>
            <c:numRef>
              <c:f>Otros!$D$48:$T$48</c:f>
              <c:numCache>
                <c:formatCode>General</c:formatCode>
                <c:ptCount val="17"/>
                <c:pt idx="0">
                  <c:v>36965</c:v>
                </c:pt>
                <c:pt idx="1">
                  <c:v>36803</c:v>
                </c:pt>
                <c:pt idx="2">
                  <c:v>36856</c:v>
                </c:pt>
                <c:pt idx="3">
                  <c:v>38057</c:v>
                </c:pt>
                <c:pt idx="4">
                  <c:v>39460</c:v>
                </c:pt>
                <c:pt idx="5">
                  <c:v>37709</c:v>
                </c:pt>
                <c:pt idx="6">
                  <c:v>35280</c:v>
                </c:pt>
                <c:pt idx="7">
                  <c:v>33397</c:v>
                </c:pt>
                <c:pt idx="8">
                  <c:v>29918</c:v>
                </c:pt>
                <c:pt idx="9">
                  <c:v>30594</c:v>
                </c:pt>
                <c:pt idx="10">
                  <c:v>32197</c:v>
                </c:pt>
                <c:pt idx="11">
                  <c:v>29187</c:v>
                </c:pt>
                <c:pt idx="12">
                  <c:v>24440</c:v>
                </c:pt>
                <c:pt idx="13">
                  <c:v>18836</c:v>
                </c:pt>
                <c:pt idx="14">
                  <c:v>13770</c:v>
                </c:pt>
                <c:pt idx="15">
                  <c:v>10205</c:v>
                </c:pt>
                <c:pt idx="16">
                  <c:v>10373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86680848"/>
        <c:axId val="486681632"/>
      </c:barChart>
      <c:catAx>
        <c:axId val="486680848"/>
        <c:scaling>
          <c:orientation val="minMax"/>
        </c:scaling>
        <c:delete val="0"/>
        <c:axPos val="l"/>
        <c:title>
          <c:tx>
            <c:strRef>
              <c:f>'Santa Rosa de Cabal'!$D$61</c:f>
              <c:strCache>
                <c:ptCount val="1"/>
                <c:pt idx="0">
                  <c:v>Rango de edades</c:v>
                </c:pt>
              </c:strCache>
            </c:strRef>
          </c:tx>
          <c:overlay val="0"/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1632"/>
        <c:crosses val="autoZero"/>
        <c:auto val="1"/>
        <c:lblAlgn val="ctr"/>
        <c:lblOffset val="100"/>
        <c:noMultiLvlLbl val="0"/>
      </c:catAx>
      <c:valAx>
        <c:axId val="486681632"/>
        <c:scaling>
          <c:orientation val="minMax"/>
          <c:max val="50000"/>
          <c:min val="-5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Numero de personas</a:t>
                </a:r>
              </a:p>
            </c:rich>
          </c:tx>
          <c:overlay val="0"/>
        </c:title>
        <c:numFmt formatCode="_(* #,##0_);_(* \(#,##0\);_(* &quot;-&quot;??_);_(@_)" sourceLinked="0"/>
        <c:majorTickMark val="none"/>
        <c:minorTickMark val="none"/>
        <c:tickLblPos val="low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6680848"/>
        <c:crosses val="autoZero"/>
        <c:crossBetween val="between"/>
        <c:majorUnit val="10000"/>
        <c:min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06099447434496E-2"/>
          <c:y val="0.85767693156394997"/>
          <c:w val="0.16233968106009991"/>
          <c:h val="0.10661844407806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9089202643413"/>
          <c:y val="4.3638985326430228E-2"/>
          <c:w val="0.79605716628630896"/>
          <c:h val="0.713258442128832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'Santa Rosa de Cabal'!$C$63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'Santa Rosa de Cabal'!$D$62:$T$62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Y MÁS</c:v>
                </c:pt>
              </c:strCache>
            </c:strRef>
          </c:cat>
          <c:val>
            <c:numRef>
              <c:f>'Santa Rosa de Cabal'!$D$63:$T$63</c:f>
              <c:numCache>
                <c:formatCode>General</c:formatCode>
                <c:ptCount val="17"/>
                <c:pt idx="0">
                  <c:v>-2979</c:v>
                </c:pt>
                <c:pt idx="1">
                  <c:v>-3041</c:v>
                </c:pt>
                <c:pt idx="2">
                  <c:v>-3080</c:v>
                </c:pt>
                <c:pt idx="3">
                  <c:v>-3101</c:v>
                </c:pt>
                <c:pt idx="4">
                  <c:v>-3306</c:v>
                </c:pt>
                <c:pt idx="5">
                  <c:v>-2907</c:v>
                </c:pt>
                <c:pt idx="6">
                  <c:v>-2345</c:v>
                </c:pt>
                <c:pt idx="7">
                  <c:v>-2134</c:v>
                </c:pt>
                <c:pt idx="8">
                  <c:v>-1961</c:v>
                </c:pt>
                <c:pt idx="9">
                  <c:v>-2053</c:v>
                </c:pt>
                <c:pt idx="10">
                  <c:v>-2226</c:v>
                </c:pt>
                <c:pt idx="11">
                  <c:v>-2042</c:v>
                </c:pt>
                <c:pt idx="12">
                  <c:v>-1748</c:v>
                </c:pt>
                <c:pt idx="13">
                  <c:v>-1370</c:v>
                </c:pt>
                <c:pt idx="14">
                  <c:v>-941</c:v>
                </c:pt>
                <c:pt idx="15">
                  <c:v>-658</c:v>
                </c:pt>
                <c:pt idx="16">
                  <c:v>-653</c:v>
                </c:pt>
              </c:numCache>
            </c:numRef>
          </c:val>
        </c:ser>
        <c:ser>
          <c:idx val="1"/>
          <c:order val="1"/>
          <c:tx>
            <c:strRef>
              <c:f>'Santa Rosa de Cabal'!$C$64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'Santa Rosa de Cabal'!$D$62:$T$62</c:f>
              <c:strCache>
                <c:ptCount val="17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Y MÁS</c:v>
                </c:pt>
              </c:strCache>
            </c:strRef>
          </c:cat>
          <c:val>
            <c:numRef>
              <c:f>'Santa Rosa de Cabal'!$D$64:$T$64</c:f>
              <c:numCache>
                <c:formatCode>General</c:formatCode>
                <c:ptCount val="17"/>
                <c:pt idx="0">
                  <c:v>2825</c:v>
                </c:pt>
                <c:pt idx="1">
                  <c:v>2879</c:v>
                </c:pt>
                <c:pt idx="2">
                  <c:v>2912</c:v>
                </c:pt>
                <c:pt idx="3">
                  <c:v>3010</c:v>
                </c:pt>
                <c:pt idx="4">
                  <c:v>2995</c:v>
                </c:pt>
                <c:pt idx="5">
                  <c:v>2788</c:v>
                </c:pt>
                <c:pt idx="6">
                  <c:v>2379</c:v>
                </c:pt>
                <c:pt idx="7">
                  <c:v>2191</c:v>
                </c:pt>
                <c:pt idx="8">
                  <c:v>2036</c:v>
                </c:pt>
                <c:pt idx="9">
                  <c:v>2131</c:v>
                </c:pt>
                <c:pt idx="10">
                  <c:v>2265</c:v>
                </c:pt>
                <c:pt idx="11">
                  <c:v>2056</c:v>
                </c:pt>
                <c:pt idx="12">
                  <c:v>1733</c:v>
                </c:pt>
                <c:pt idx="13">
                  <c:v>1316</c:v>
                </c:pt>
                <c:pt idx="14">
                  <c:v>996</c:v>
                </c:pt>
                <c:pt idx="15">
                  <c:v>764</c:v>
                </c:pt>
                <c:pt idx="16">
                  <c:v>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84150600"/>
        <c:axId val="484152952"/>
      </c:barChart>
      <c:catAx>
        <c:axId val="484150600"/>
        <c:scaling>
          <c:orientation val="minMax"/>
        </c:scaling>
        <c:delete val="0"/>
        <c:axPos val="l"/>
        <c:title>
          <c:tx>
            <c:strRef>
              <c:f>'Santa Rosa de Cabal'!$D$61</c:f>
              <c:strCache>
                <c:ptCount val="1"/>
                <c:pt idx="0">
                  <c:v>Rango de edades</c:v>
                </c:pt>
              </c:strCache>
            </c:strRef>
          </c:tx>
          <c:overlay val="0"/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2952"/>
        <c:crosses val="autoZero"/>
        <c:auto val="1"/>
        <c:lblAlgn val="ctr"/>
        <c:lblOffset val="100"/>
        <c:noMultiLvlLbl val="0"/>
      </c:catAx>
      <c:valAx>
        <c:axId val="484152952"/>
        <c:scaling>
          <c:orientation val="minMax"/>
          <c:max val="4000"/>
          <c:min val="-4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Numero de personas</a:t>
                </a:r>
              </a:p>
            </c:rich>
          </c:tx>
          <c:overlay val="0"/>
        </c:title>
        <c:numFmt formatCode="_(* #,##0_);_(* \(#,##0\);_(* &quot;-&quot;??_);_(@_)" sourceLinked="0"/>
        <c:majorTickMark val="none"/>
        <c:minorTickMark val="none"/>
        <c:tickLblPos val="low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0600"/>
        <c:crosses val="autoZero"/>
        <c:crossBetween val="between"/>
        <c:majorUnit val="1000"/>
        <c:min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06099447434496E-2"/>
          <c:y val="0.85767693156394997"/>
          <c:w val="0.16233968106009991"/>
          <c:h val="0.10661844407806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'Santa Rosa de Cabal'!$D$4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'Santa Rosa de Cabal'!$C$5:$C$40</c:f>
              <c:numCache>
                <c:formatCode>General</c:formatCode>
                <c:ptCount val="3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'Santa Rosa de Cabal'!$D$5:$D$40</c:f>
              <c:numCache>
                <c:formatCode>#,##0</c:formatCode>
                <c:ptCount val="36"/>
                <c:pt idx="0">
                  <c:v>64445</c:v>
                </c:pt>
                <c:pt idx="1">
                  <c:v>63755</c:v>
                </c:pt>
                <c:pt idx="2">
                  <c:v>63335</c:v>
                </c:pt>
                <c:pt idx="3">
                  <c:v>63127</c:v>
                </c:pt>
                <c:pt idx="4">
                  <c:v>63147</c:v>
                </c:pt>
                <c:pt idx="5">
                  <c:v>63345</c:v>
                </c:pt>
                <c:pt idx="6">
                  <c:v>63768</c:v>
                </c:pt>
                <c:pt idx="7">
                  <c:v>64285</c:v>
                </c:pt>
                <c:pt idx="8">
                  <c:v>64867</c:v>
                </c:pt>
                <c:pt idx="9">
                  <c:v>65415</c:v>
                </c:pt>
                <c:pt idx="10">
                  <c:v>65920</c:v>
                </c:pt>
                <c:pt idx="11">
                  <c:v>66327</c:v>
                </c:pt>
                <c:pt idx="12">
                  <c:v>66717</c:v>
                </c:pt>
                <c:pt idx="13">
                  <c:v>67169</c:v>
                </c:pt>
                <c:pt idx="14">
                  <c:v>67640</c:v>
                </c:pt>
                <c:pt idx="15">
                  <c:v>68250</c:v>
                </c:pt>
                <c:pt idx="16">
                  <c:v>68670</c:v>
                </c:pt>
                <c:pt idx="17">
                  <c:v>69069</c:v>
                </c:pt>
                <c:pt idx="18">
                  <c:v>69375</c:v>
                </c:pt>
                <c:pt idx="19">
                  <c:v>69670</c:v>
                </c:pt>
                <c:pt idx="20">
                  <c:v>69950</c:v>
                </c:pt>
                <c:pt idx="21">
                  <c:v>70203</c:v>
                </c:pt>
                <c:pt idx="22">
                  <c:v>70450</c:v>
                </c:pt>
                <c:pt idx="23">
                  <c:v>70695</c:v>
                </c:pt>
                <c:pt idx="24">
                  <c:v>70930</c:v>
                </c:pt>
                <c:pt idx="25">
                  <c:v>71165</c:v>
                </c:pt>
                <c:pt idx="26">
                  <c:v>71382</c:v>
                </c:pt>
                <c:pt idx="27">
                  <c:v>71601</c:v>
                </c:pt>
                <c:pt idx="28">
                  <c:v>71810</c:v>
                </c:pt>
                <c:pt idx="29">
                  <c:v>72025</c:v>
                </c:pt>
                <c:pt idx="30">
                  <c:v>72230</c:v>
                </c:pt>
                <c:pt idx="31">
                  <c:v>72434</c:v>
                </c:pt>
                <c:pt idx="32">
                  <c:v>72634</c:v>
                </c:pt>
                <c:pt idx="33">
                  <c:v>72836</c:v>
                </c:pt>
                <c:pt idx="34">
                  <c:v>73028</c:v>
                </c:pt>
                <c:pt idx="35">
                  <c:v>73239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'Santa Rosa de Cabal'!$E$4</c:f>
              <c:strCache>
                <c:ptCount val="1"/>
                <c:pt idx="0">
                  <c:v>Cabecera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'Santa Rosa de Cabal'!$C$5:$C$40</c:f>
              <c:numCache>
                <c:formatCode>General</c:formatCode>
                <c:ptCount val="3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'Santa Rosa de Cabal'!$E$5:$E$40</c:f>
              <c:numCache>
                <c:formatCode>#,##0</c:formatCode>
                <c:ptCount val="36"/>
                <c:pt idx="0">
                  <c:v>40752</c:v>
                </c:pt>
                <c:pt idx="1">
                  <c:v>41059</c:v>
                </c:pt>
                <c:pt idx="2">
                  <c:v>41530</c:v>
                </c:pt>
                <c:pt idx="3">
                  <c:v>42131</c:v>
                </c:pt>
                <c:pt idx="4">
                  <c:v>42876</c:v>
                </c:pt>
                <c:pt idx="5">
                  <c:v>43734</c:v>
                </c:pt>
                <c:pt idx="6">
                  <c:v>44738</c:v>
                </c:pt>
                <c:pt idx="7">
                  <c:v>45804</c:v>
                </c:pt>
                <c:pt idx="8">
                  <c:v>46903</c:v>
                </c:pt>
                <c:pt idx="9">
                  <c:v>47966</c:v>
                </c:pt>
                <c:pt idx="10">
                  <c:v>48972</c:v>
                </c:pt>
                <c:pt idx="11">
                  <c:v>49878</c:v>
                </c:pt>
                <c:pt idx="12">
                  <c:v>50741</c:v>
                </c:pt>
                <c:pt idx="13">
                  <c:v>51629</c:v>
                </c:pt>
                <c:pt idx="14">
                  <c:v>52483</c:v>
                </c:pt>
                <c:pt idx="15">
                  <c:v>53435</c:v>
                </c:pt>
                <c:pt idx="16">
                  <c:v>54151</c:v>
                </c:pt>
                <c:pt idx="17">
                  <c:v>54806</c:v>
                </c:pt>
                <c:pt idx="18">
                  <c:v>55343</c:v>
                </c:pt>
                <c:pt idx="19">
                  <c:v>55838</c:v>
                </c:pt>
                <c:pt idx="20">
                  <c:v>56304</c:v>
                </c:pt>
                <c:pt idx="21">
                  <c:v>56730</c:v>
                </c:pt>
                <c:pt idx="22">
                  <c:v>57140</c:v>
                </c:pt>
                <c:pt idx="23">
                  <c:v>57543</c:v>
                </c:pt>
                <c:pt idx="24">
                  <c:v>57936</c:v>
                </c:pt>
                <c:pt idx="25">
                  <c:v>58328</c:v>
                </c:pt>
                <c:pt idx="26">
                  <c:v>58703</c:v>
                </c:pt>
                <c:pt idx="27">
                  <c:v>59086</c:v>
                </c:pt>
                <c:pt idx="28">
                  <c:v>59456</c:v>
                </c:pt>
                <c:pt idx="29">
                  <c:v>59825</c:v>
                </c:pt>
                <c:pt idx="30">
                  <c:v>60190</c:v>
                </c:pt>
                <c:pt idx="31">
                  <c:v>60558</c:v>
                </c:pt>
                <c:pt idx="32">
                  <c:v>60918</c:v>
                </c:pt>
                <c:pt idx="33">
                  <c:v>61278</c:v>
                </c:pt>
                <c:pt idx="34">
                  <c:v>61633</c:v>
                </c:pt>
                <c:pt idx="35">
                  <c:v>62002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'Santa Rosa de Cabal'!$F$4</c:f>
              <c:strCache>
                <c:ptCount val="1"/>
                <c:pt idx="0">
                  <c:v>Resto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'Santa Rosa de Cabal'!$C$5:$C$40</c:f>
              <c:numCache>
                <c:formatCode>General</c:formatCode>
                <c:ptCount val="3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'Santa Rosa de Cabal'!$F$5:$F$40</c:f>
              <c:numCache>
                <c:formatCode>#,##0</c:formatCode>
                <c:ptCount val="36"/>
                <c:pt idx="0">
                  <c:v>23693</c:v>
                </c:pt>
                <c:pt idx="1">
                  <c:v>22696</c:v>
                </c:pt>
                <c:pt idx="2">
                  <c:v>21805</c:v>
                </c:pt>
                <c:pt idx="3">
                  <c:v>20996</c:v>
                </c:pt>
                <c:pt idx="4">
                  <c:v>20271</c:v>
                </c:pt>
                <c:pt idx="5">
                  <c:v>19611</c:v>
                </c:pt>
                <c:pt idx="6">
                  <c:v>19030</c:v>
                </c:pt>
                <c:pt idx="7">
                  <c:v>18481</c:v>
                </c:pt>
                <c:pt idx="8">
                  <c:v>17964</c:v>
                </c:pt>
                <c:pt idx="9">
                  <c:v>17449</c:v>
                </c:pt>
                <c:pt idx="10">
                  <c:v>16948</c:v>
                </c:pt>
                <c:pt idx="11">
                  <c:v>16449</c:v>
                </c:pt>
                <c:pt idx="12">
                  <c:v>15976</c:v>
                </c:pt>
                <c:pt idx="13">
                  <c:v>15540</c:v>
                </c:pt>
                <c:pt idx="14">
                  <c:v>15157</c:v>
                </c:pt>
                <c:pt idx="15">
                  <c:v>14815</c:v>
                </c:pt>
                <c:pt idx="16">
                  <c:v>14519</c:v>
                </c:pt>
                <c:pt idx="17">
                  <c:v>14263</c:v>
                </c:pt>
                <c:pt idx="18">
                  <c:v>14032</c:v>
                </c:pt>
                <c:pt idx="19">
                  <c:v>13832</c:v>
                </c:pt>
                <c:pt idx="20">
                  <c:v>13646</c:v>
                </c:pt>
                <c:pt idx="21">
                  <c:v>13473</c:v>
                </c:pt>
                <c:pt idx="22">
                  <c:v>13310</c:v>
                </c:pt>
                <c:pt idx="23">
                  <c:v>13152</c:v>
                </c:pt>
                <c:pt idx="24">
                  <c:v>12994</c:v>
                </c:pt>
                <c:pt idx="25">
                  <c:v>12837</c:v>
                </c:pt>
                <c:pt idx="26">
                  <c:v>12679</c:v>
                </c:pt>
                <c:pt idx="27">
                  <c:v>12515</c:v>
                </c:pt>
                <c:pt idx="28">
                  <c:v>12354</c:v>
                </c:pt>
                <c:pt idx="29">
                  <c:v>12200</c:v>
                </c:pt>
                <c:pt idx="30">
                  <c:v>12040</c:v>
                </c:pt>
                <c:pt idx="31">
                  <c:v>11876</c:v>
                </c:pt>
                <c:pt idx="32">
                  <c:v>11716</c:v>
                </c:pt>
                <c:pt idx="33">
                  <c:v>11558</c:v>
                </c:pt>
                <c:pt idx="34">
                  <c:v>11395</c:v>
                </c:pt>
                <c:pt idx="35">
                  <c:v>11237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156872"/>
        <c:axId val="484153736"/>
      </c:lineChart>
      <c:catAx>
        <c:axId val="484156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3736"/>
        <c:crosses val="autoZero"/>
        <c:auto val="1"/>
        <c:lblAlgn val="ctr"/>
        <c:lblOffset val="100"/>
        <c:noMultiLvlLbl val="0"/>
      </c:catAx>
      <c:valAx>
        <c:axId val="48415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Numero de personas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Cabal'!$E$178</c:f>
              <c:strCache>
                <c:ptCount val="1"/>
                <c:pt idx="0">
                  <c:v>TOTAL PORCINOS - 2017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'Santa Rosa de Cabal'!$D$179:$D$192</c:f>
              <c:strCache>
                <c:ptCount val="14"/>
                <c:pt idx="0">
                  <c:v>PEREIRA</c:v>
                </c:pt>
                <c:pt idx="1">
                  <c:v>SANTA-ROSA-DE-CABAL</c:v>
                </c:pt>
                <c:pt idx="2">
                  <c:v>DOSQUEBRADAS</c:v>
                </c:pt>
                <c:pt idx="3">
                  <c:v>MARSELLA</c:v>
                </c:pt>
                <c:pt idx="4">
                  <c:v>SANTUARIO</c:v>
                </c:pt>
                <c:pt idx="5">
                  <c:v>GUATICA</c:v>
                </c:pt>
                <c:pt idx="6">
                  <c:v>BELEN-DE-UMBRIA</c:v>
                </c:pt>
                <c:pt idx="7">
                  <c:v>PUEBLO-RICO</c:v>
                </c:pt>
                <c:pt idx="8">
                  <c:v>APIA</c:v>
                </c:pt>
                <c:pt idx="9">
                  <c:v>LA-VIRGINIA</c:v>
                </c:pt>
                <c:pt idx="10">
                  <c:v>BALBOA-R</c:v>
                </c:pt>
                <c:pt idx="11">
                  <c:v>QUINCHIA</c:v>
                </c:pt>
                <c:pt idx="12">
                  <c:v>MISTRATO</c:v>
                </c:pt>
                <c:pt idx="13">
                  <c:v>LA-CELIA</c:v>
                </c:pt>
              </c:strCache>
            </c:strRef>
          </c:cat>
          <c:val>
            <c:numRef>
              <c:f>'Santa Rosa de Cabal'!$E$179:$E$192</c:f>
              <c:numCache>
                <c:formatCode>#,##0</c:formatCode>
                <c:ptCount val="14"/>
                <c:pt idx="0">
                  <c:v>52235</c:v>
                </c:pt>
                <c:pt idx="1">
                  <c:v>32537</c:v>
                </c:pt>
                <c:pt idx="2">
                  <c:v>8197</c:v>
                </c:pt>
                <c:pt idx="3">
                  <c:v>7488</c:v>
                </c:pt>
                <c:pt idx="4">
                  <c:v>7269</c:v>
                </c:pt>
                <c:pt idx="5">
                  <c:v>5430</c:v>
                </c:pt>
                <c:pt idx="6">
                  <c:v>4426</c:v>
                </c:pt>
                <c:pt idx="7">
                  <c:v>3488</c:v>
                </c:pt>
                <c:pt idx="8">
                  <c:v>2830</c:v>
                </c:pt>
                <c:pt idx="9">
                  <c:v>2336</c:v>
                </c:pt>
                <c:pt idx="10">
                  <c:v>2136</c:v>
                </c:pt>
                <c:pt idx="11">
                  <c:v>1702</c:v>
                </c:pt>
                <c:pt idx="12">
                  <c:v>1157</c:v>
                </c:pt>
                <c:pt idx="13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54520"/>
        <c:axId val="484153344"/>
      </c:barChart>
      <c:catAx>
        <c:axId val="484154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Municipio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3344"/>
        <c:crosses val="autoZero"/>
        <c:auto val="1"/>
        <c:lblAlgn val="ctr"/>
        <c:lblOffset val="100"/>
        <c:noMultiLvlLbl val="0"/>
      </c:catAx>
      <c:valAx>
        <c:axId val="48415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Numero de cerdos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4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'Santa Rosa de Cabal'!$G$178</c:f>
              <c:strCache>
                <c:ptCount val="1"/>
                <c:pt idx="0">
                  <c:v>TOTAL GRANJAS PORCINAS TECNIFICADAS - 2017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'Santa Rosa de Cabal'!$D$179:$D$192</c:f>
              <c:strCache>
                <c:ptCount val="14"/>
                <c:pt idx="0">
                  <c:v>PEREIRA</c:v>
                </c:pt>
                <c:pt idx="1">
                  <c:v>SANTA-ROSA-DE-CABAL</c:v>
                </c:pt>
                <c:pt idx="2">
                  <c:v>DOSQUEBRADAS</c:v>
                </c:pt>
                <c:pt idx="3">
                  <c:v>MARSELLA</c:v>
                </c:pt>
                <c:pt idx="4">
                  <c:v>SANTUARIO</c:v>
                </c:pt>
                <c:pt idx="5">
                  <c:v>GUATICA</c:v>
                </c:pt>
                <c:pt idx="6">
                  <c:v>BELEN-DE-UMBRIA</c:v>
                </c:pt>
                <c:pt idx="7">
                  <c:v>PUEBLO-RICO</c:v>
                </c:pt>
                <c:pt idx="8">
                  <c:v>APIA</c:v>
                </c:pt>
                <c:pt idx="9">
                  <c:v>LA-VIRGINIA</c:v>
                </c:pt>
                <c:pt idx="10">
                  <c:v>BALBOA-R</c:v>
                </c:pt>
                <c:pt idx="11">
                  <c:v>QUINCHIA</c:v>
                </c:pt>
                <c:pt idx="12">
                  <c:v>MISTRATO</c:v>
                </c:pt>
                <c:pt idx="13">
                  <c:v>LA-CELIA</c:v>
                </c:pt>
              </c:strCache>
            </c:strRef>
          </c:cat>
          <c:val>
            <c:numRef>
              <c:f>'Santa Rosa de Cabal'!$G$179:$G$192</c:f>
              <c:numCache>
                <c:formatCode>#,##0</c:formatCode>
                <c:ptCount val="14"/>
                <c:pt idx="0">
                  <c:v>431</c:v>
                </c:pt>
                <c:pt idx="1">
                  <c:v>193</c:v>
                </c:pt>
                <c:pt idx="2">
                  <c:v>72</c:v>
                </c:pt>
                <c:pt idx="3">
                  <c:v>107</c:v>
                </c:pt>
                <c:pt idx="4">
                  <c:v>21</c:v>
                </c:pt>
                <c:pt idx="5">
                  <c:v>22</c:v>
                </c:pt>
                <c:pt idx="6">
                  <c:v>98</c:v>
                </c:pt>
                <c:pt idx="7">
                  <c:v>36</c:v>
                </c:pt>
                <c:pt idx="8">
                  <c:v>37</c:v>
                </c:pt>
                <c:pt idx="9">
                  <c:v>13</c:v>
                </c:pt>
                <c:pt idx="10">
                  <c:v>26</c:v>
                </c:pt>
                <c:pt idx="11">
                  <c:v>28</c:v>
                </c:pt>
                <c:pt idx="12">
                  <c:v>49</c:v>
                </c:pt>
                <c:pt idx="13">
                  <c:v>10</c:v>
                </c:pt>
              </c:numCache>
            </c:numRef>
          </c:val>
        </c:ser>
        <c:ser>
          <c:idx val="1"/>
          <c:order val="1"/>
          <c:tx>
            <c:strRef>
              <c:f>'Santa Rosa de Cabal'!$I$178</c:f>
              <c:strCache>
                <c:ptCount val="1"/>
                <c:pt idx="0">
                  <c:v>TOTAL PREDIOS TRASPATIO - 2017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'Santa Rosa de Cabal'!$D$179:$D$192</c:f>
              <c:strCache>
                <c:ptCount val="14"/>
                <c:pt idx="0">
                  <c:v>PEREIRA</c:v>
                </c:pt>
                <c:pt idx="1">
                  <c:v>SANTA-ROSA-DE-CABAL</c:v>
                </c:pt>
                <c:pt idx="2">
                  <c:v>DOSQUEBRADAS</c:v>
                </c:pt>
                <c:pt idx="3">
                  <c:v>MARSELLA</c:v>
                </c:pt>
                <c:pt idx="4">
                  <c:v>SANTUARIO</c:v>
                </c:pt>
                <c:pt idx="5">
                  <c:v>GUATICA</c:v>
                </c:pt>
                <c:pt idx="6">
                  <c:v>BELEN-DE-UMBRIA</c:v>
                </c:pt>
                <c:pt idx="7">
                  <c:v>PUEBLO-RICO</c:v>
                </c:pt>
                <c:pt idx="8">
                  <c:v>APIA</c:v>
                </c:pt>
                <c:pt idx="9">
                  <c:v>LA-VIRGINIA</c:v>
                </c:pt>
                <c:pt idx="10">
                  <c:v>BALBOA-R</c:v>
                </c:pt>
                <c:pt idx="11">
                  <c:v>QUINCHIA</c:v>
                </c:pt>
                <c:pt idx="12">
                  <c:v>MISTRATO</c:v>
                </c:pt>
                <c:pt idx="13">
                  <c:v>LA-CELIA</c:v>
                </c:pt>
              </c:strCache>
            </c:strRef>
          </c:cat>
          <c:val>
            <c:numRef>
              <c:f>'Santa Rosa de Cabal'!$I$179:$I$192</c:f>
              <c:numCache>
                <c:formatCode>#,##0</c:formatCode>
                <c:ptCount val="14"/>
                <c:pt idx="0">
                  <c:v>262</c:v>
                </c:pt>
                <c:pt idx="1">
                  <c:v>195</c:v>
                </c:pt>
                <c:pt idx="2">
                  <c:v>180</c:v>
                </c:pt>
                <c:pt idx="3">
                  <c:v>58</c:v>
                </c:pt>
                <c:pt idx="4">
                  <c:v>49</c:v>
                </c:pt>
                <c:pt idx="5">
                  <c:v>31</c:v>
                </c:pt>
                <c:pt idx="6">
                  <c:v>63</c:v>
                </c:pt>
                <c:pt idx="7">
                  <c:v>52</c:v>
                </c:pt>
                <c:pt idx="8">
                  <c:v>80</c:v>
                </c:pt>
                <c:pt idx="9">
                  <c:v>41</c:v>
                </c:pt>
                <c:pt idx="10">
                  <c:v>35</c:v>
                </c:pt>
                <c:pt idx="11">
                  <c:v>62</c:v>
                </c:pt>
                <c:pt idx="12">
                  <c:v>80</c:v>
                </c:pt>
                <c:pt idx="1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55304"/>
        <c:axId val="484156088"/>
      </c:barChart>
      <c:catAx>
        <c:axId val="48415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6088"/>
        <c:crosses val="autoZero"/>
        <c:auto val="1"/>
        <c:lblAlgn val="ctr"/>
        <c:lblOffset val="100"/>
        <c:noMultiLvlLbl val="0"/>
      </c:catAx>
      <c:valAx>
        <c:axId val="484156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078834524734018E-3"/>
          <c:y val="0.85179881060951512"/>
          <c:w val="0.96904510014799905"/>
          <c:h val="0.14561148514572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'Santa Rosa de Cabal'!$D$218:$D$231</c:f>
              <c:strCache>
                <c:ptCount val="14"/>
                <c:pt idx="0">
                  <c:v>PEREIRA</c:v>
                </c:pt>
                <c:pt idx="1">
                  <c:v>PUEBLO-RICO</c:v>
                </c:pt>
                <c:pt idx="2">
                  <c:v>SANTA-ROSA-DE-CABAL</c:v>
                </c:pt>
                <c:pt idx="3">
                  <c:v>MISTRATO</c:v>
                </c:pt>
                <c:pt idx="4">
                  <c:v>QUINCHIA</c:v>
                </c:pt>
                <c:pt idx="5">
                  <c:v>DOSQUEBRADAS</c:v>
                </c:pt>
                <c:pt idx="6">
                  <c:v>BELEN-DE-UMBRIA</c:v>
                </c:pt>
                <c:pt idx="7">
                  <c:v>BALBOA-R</c:v>
                </c:pt>
                <c:pt idx="8">
                  <c:v>SANTUARIO</c:v>
                </c:pt>
                <c:pt idx="9">
                  <c:v>MARSELLA</c:v>
                </c:pt>
                <c:pt idx="10">
                  <c:v>APIA</c:v>
                </c:pt>
                <c:pt idx="11">
                  <c:v>LA-VIRGINIA</c:v>
                </c:pt>
                <c:pt idx="12">
                  <c:v>GUATICA</c:v>
                </c:pt>
                <c:pt idx="13">
                  <c:v>LA-CELIA</c:v>
                </c:pt>
              </c:strCache>
            </c:strRef>
          </c:cat>
          <c:val>
            <c:numRef>
              <c:f>'Santa Rosa de Cabal'!$E$218:$E$231</c:f>
              <c:numCache>
                <c:formatCode>#,##0</c:formatCode>
                <c:ptCount val="14"/>
                <c:pt idx="0">
                  <c:v>4000</c:v>
                </c:pt>
                <c:pt idx="1">
                  <c:v>1500</c:v>
                </c:pt>
                <c:pt idx="2">
                  <c:v>1400</c:v>
                </c:pt>
                <c:pt idx="3">
                  <c:v>800</c:v>
                </c:pt>
                <c:pt idx="4">
                  <c:v>700</c:v>
                </c:pt>
                <c:pt idx="5">
                  <c:v>600</c:v>
                </c:pt>
                <c:pt idx="6">
                  <c:v>500</c:v>
                </c:pt>
                <c:pt idx="7">
                  <c:v>450</c:v>
                </c:pt>
                <c:pt idx="8">
                  <c:v>450</c:v>
                </c:pt>
                <c:pt idx="9">
                  <c:v>350</c:v>
                </c:pt>
                <c:pt idx="10">
                  <c:v>300</c:v>
                </c:pt>
                <c:pt idx="11">
                  <c:v>220</c:v>
                </c:pt>
                <c:pt idx="12">
                  <c:v>200</c:v>
                </c:pt>
                <c:pt idx="13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4149424"/>
        <c:axId val="48414981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'Santa Rosa de Cabal'!$D$218:$D$231</c:f>
              <c:strCache>
                <c:ptCount val="14"/>
                <c:pt idx="0">
                  <c:v>PEREIRA</c:v>
                </c:pt>
                <c:pt idx="1">
                  <c:v>PUEBLO-RICO</c:v>
                </c:pt>
                <c:pt idx="2">
                  <c:v>SANTA-ROSA-DE-CABAL</c:v>
                </c:pt>
                <c:pt idx="3">
                  <c:v>MISTRATO</c:v>
                </c:pt>
                <c:pt idx="4">
                  <c:v>QUINCHIA</c:v>
                </c:pt>
                <c:pt idx="5">
                  <c:v>DOSQUEBRADAS</c:v>
                </c:pt>
                <c:pt idx="6">
                  <c:v>BELEN-DE-UMBRIA</c:v>
                </c:pt>
                <c:pt idx="7">
                  <c:v>BALBOA-R</c:v>
                </c:pt>
                <c:pt idx="8">
                  <c:v>SANTUARIO</c:v>
                </c:pt>
                <c:pt idx="9">
                  <c:v>MARSELLA</c:v>
                </c:pt>
                <c:pt idx="10">
                  <c:v>APIA</c:v>
                </c:pt>
                <c:pt idx="11">
                  <c:v>LA-VIRGINIA</c:v>
                </c:pt>
                <c:pt idx="12">
                  <c:v>GUATICA</c:v>
                </c:pt>
                <c:pt idx="13">
                  <c:v>LA-CELIA</c:v>
                </c:pt>
              </c:strCache>
            </c:strRef>
          </c:cat>
          <c:val>
            <c:numRef>
              <c:f>'Santa Rosa de Cabal'!$F$218:$F$231</c:f>
              <c:numCache>
                <c:formatCode>0%</c:formatCode>
                <c:ptCount val="14"/>
                <c:pt idx="0">
                  <c:v>0.34275921165381318</c:v>
                </c:pt>
                <c:pt idx="1">
                  <c:v>0.12853470437017994</c:v>
                </c:pt>
                <c:pt idx="2">
                  <c:v>0.11996572407883462</c:v>
                </c:pt>
                <c:pt idx="3">
                  <c:v>6.8551842330762641E-2</c:v>
                </c:pt>
                <c:pt idx="4">
                  <c:v>5.9982862039417308E-2</c:v>
                </c:pt>
                <c:pt idx="5">
                  <c:v>5.1413881748071981E-2</c:v>
                </c:pt>
                <c:pt idx="6">
                  <c:v>4.2844901456726647E-2</c:v>
                </c:pt>
                <c:pt idx="7">
                  <c:v>3.8560411311053984E-2</c:v>
                </c:pt>
                <c:pt idx="8">
                  <c:v>3.8560411311053984E-2</c:v>
                </c:pt>
                <c:pt idx="9">
                  <c:v>2.9991431019708654E-2</c:v>
                </c:pt>
                <c:pt idx="10">
                  <c:v>2.570694087403599E-2</c:v>
                </c:pt>
                <c:pt idx="11">
                  <c:v>1.8851756640959727E-2</c:v>
                </c:pt>
                <c:pt idx="12">
                  <c:v>1.713796058269066E-2</c:v>
                </c:pt>
                <c:pt idx="13">
                  <c:v>1.713796058269066E-2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150208"/>
        <c:axId val="484151384"/>
      </c:lineChart>
      <c:catAx>
        <c:axId val="484149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Municipio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49816"/>
        <c:crosses val="autoZero"/>
        <c:auto val="1"/>
        <c:lblAlgn val="ctr"/>
        <c:lblOffset val="100"/>
        <c:noMultiLvlLbl val="0"/>
      </c:catAx>
      <c:valAx>
        <c:axId val="48414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Numero de Equinos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49424"/>
        <c:crosses val="autoZero"/>
        <c:crossBetween val="between"/>
      </c:valAx>
      <c:valAx>
        <c:axId val="484151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150208"/>
        <c:crosses val="max"/>
        <c:crossBetween val="between"/>
      </c:valAx>
      <c:catAx>
        <c:axId val="48415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4151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Numero de Bovinos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'Santa Rosa de Cabal'!$D$237:$D$250</c:f>
              <c:strCache>
                <c:ptCount val="14"/>
                <c:pt idx="0">
                  <c:v>PEREIRA</c:v>
                </c:pt>
                <c:pt idx="1">
                  <c:v>SANTA-ROSA-DE-CABAL</c:v>
                </c:pt>
                <c:pt idx="2">
                  <c:v>GUATICA</c:v>
                </c:pt>
                <c:pt idx="3">
                  <c:v>MARSELLA</c:v>
                </c:pt>
                <c:pt idx="4">
                  <c:v>QUINCHIA</c:v>
                </c:pt>
                <c:pt idx="5">
                  <c:v>BALBOA-R</c:v>
                </c:pt>
                <c:pt idx="6">
                  <c:v>MISTRATO</c:v>
                </c:pt>
                <c:pt idx="7">
                  <c:v>PUEBLO-RICO</c:v>
                </c:pt>
                <c:pt idx="8">
                  <c:v>BELEN-DE-UMBRIA</c:v>
                </c:pt>
                <c:pt idx="9">
                  <c:v>SANTUARIO</c:v>
                </c:pt>
                <c:pt idx="10">
                  <c:v>APIA</c:v>
                </c:pt>
                <c:pt idx="11">
                  <c:v>DOSQUEBRADAS</c:v>
                </c:pt>
                <c:pt idx="12">
                  <c:v>LA-VIRGINIA</c:v>
                </c:pt>
                <c:pt idx="13">
                  <c:v>LA-CELIA</c:v>
                </c:pt>
              </c:strCache>
            </c:strRef>
          </c:cat>
          <c:val>
            <c:numRef>
              <c:f>'Santa Rosa de Cabal'!$E$237:$E$250</c:f>
              <c:numCache>
                <c:formatCode>#,##0</c:formatCode>
                <c:ptCount val="14"/>
                <c:pt idx="0">
                  <c:v>43796</c:v>
                </c:pt>
                <c:pt idx="1">
                  <c:v>13463</c:v>
                </c:pt>
                <c:pt idx="2">
                  <c:v>8091</c:v>
                </c:pt>
                <c:pt idx="3">
                  <c:v>7804</c:v>
                </c:pt>
                <c:pt idx="4">
                  <c:v>7257</c:v>
                </c:pt>
                <c:pt idx="5">
                  <c:v>6673</c:v>
                </c:pt>
                <c:pt idx="6">
                  <c:v>5483</c:v>
                </c:pt>
                <c:pt idx="7">
                  <c:v>5131</c:v>
                </c:pt>
                <c:pt idx="8">
                  <c:v>4706</c:v>
                </c:pt>
                <c:pt idx="9">
                  <c:v>4677</c:v>
                </c:pt>
                <c:pt idx="10">
                  <c:v>3938</c:v>
                </c:pt>
                <c:pt idx="11">
                  <c:v>2907</c:v>
                </c:pt>
                <c:pt idx="12">
                  <c:v>2087</c:v>
                </c:pt>
                <c:pt idx="13">
                  <c:v>1196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587672"/>
        <c:axId val="484591200"/>
      </c:barChart>
      <c:lineChart>
        <c:grouping val="standard"/>
        <c:varyColors val="0"/>
        <c:ser>
          <c:idx val="1"/>
          <c:order val="1"/>
          <c:tx>
            <c:v>Numero de Fincas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'Santa Rosa de Cabal'!$D$237:$D$250</c:f>
              <c:strCache>
                <c:ptCount val="14"/>
                <c:pt idx="0">
                  <c:v>PEREIRA</c:v>
                </c:pt>
                <c:pt idx="1">
                  <c:v>SANTA-ROSA-DE-CABAL</c:v>
                </c:pt>
                <c:pt idx="2">
                  <c:v>GUATICA</c:v>
                </c:pt>
                <c:pt idx="3">
                  <c:v>MARSELLA</c:v>
                </c:pt>
                <c:pt idx="4">
                  <c:v>QUINCHIA</c:v>
                </c:pt>
                <c:pt idx="5">
                  <c:v>BALBOA-R</c:v>
                </c:pt>
                <c:pt idx="6">
                  <c:v>MISTRATO</c:v>
                </c:pt>
                <c:pt idx="7">
                  <c:v>PUEBLO-RICO</c:v>
                </c:pt>
                <c:pt idx="8">
                  <c:v>BELEN-DE-UMBRIA</c:v>
                </c:pt>
                <c:pt idx="9">
                  <c:v>SANTUARIO</c:v>
                </c:pt>
                <c:pt idx="10">
                  <c:v>APIA</c:v>
                </c:pt>
                <c:pt idx="11">
                  <c:v>DOSQUEBRADAS</c:v>
                </c:pt>
                <c:pt idx="12">
                  <c:v>LA-VIRGINIA</c:v>
                </c:pt>
                <c:pt idx="13">
                  <c:v>LA-CELIA</c:v>
                </c:pt>
              </c:strCache>
            </c:strRef>
          </c:cat>
          <c:val>
            <c:numRef>
              <c:f>'Santa Rosa de Cabal'!$G$237:$G$250</c:f>
              <c:numCache>
                <c:formatCode>#,##0</c:formatCode>
                <c:ptCount val="14"/>
                <c:pt idx="0">
                  <c:v>893</c:v>
                </c:pt>
                <c:pt idx="1">
                  <c:v>514</c:v>
                </c:pt>
                <c:pt idx="2">
                  <c:v>257</c:v>
                </c:pt>
                <c:pt idx="3">
                  <c:v>216</c:v>
                </c:pt>
                <c:pt idx="4">
                  <c:v>304</c:v>
                </c:pt>
                <c:pt idx="5">
                  <c:v>149</c:v>
                </c:pt>
                <c:pt idx="6">
                  <c:v>183</c:v>
                </c:pt>
                <c:pt idx="7">
                  <c:v>314</c:v>
                </c:pt>
                <c:pt idx="8">
                  <c:v>169</c:v>
                </c:pt>
                <c:pt idx="9">
                  <c:v>117</c:v>
                </c:pt>
                <c:pt idx="10">
                  <c:v>218</c:v>
                </c:pt>
                <c:pt idx="11">
                  <c:v>227</c:v>
                </c:pt>
                <c:pt idx="12">
                  <c:v>20</c:v>
                </c:pt>
                <c:pt idx="13">
                  <c:v>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589632"/>
        <c:axId val="484590416"/>
      </c:lineChart>
      <c:catAx>
        <c:axId val="48458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91200"/>
        <c:crosses val="autoZero"/>
        <c:auto val="1"/>
        <c:lblAlgn val="ctr"/>
        <c:lblOffset val="100"/>
        <c:noMultiLvlLbl val="0"/>
      </c:catAx>
      <c:valAx>
        <c:axId val="48459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87672"/>
        <c:crosses val="autoZero"/>
        <c:crossBetween val="between"/>
      </c:valAx>
      <c:valAx>
        <c:axId val="4845904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589632"/>
        <c:crosses val="max"/>
        <c:crossBetween val="between"/>
      </c:valAx>
      <c:catAx>
        <c:axId val="48458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4590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435553</xdr:colOff>
      <xdr:row>66</xdr:row>
      <xdr:rowOff>368443</xdr:rowOff>
    </xdr:from>
    <xdr:to>
      <xdr:col>8</xdr:col>
      <xdr:colOff>1598469</xdr:colOff>
      <xdr:row>80</xdr:row>
      <xdr:rowOff>163656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228599</xdr:colOff>
      <xdr:row>87</xdr:row>
      <xdr:rowOff>1001486</xdr:rowOff>
    </xdr:from>
    <xdr:to>
      <xdr:col>7</xdr:col>
      <xdr:colOff>1265463</xdr:colOff>
      <xdr:row>97</xdr:row>
      <xdr:rowOff>163286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446808</xdr:colOff>
      <xdr:row>81</xdr:row>
      <xdr:rowOff>132917</xdr:rowOff>
    </xdr:from>
    <xdr:to>
      <xdr:col>7</xdr:col>
      <xdr:colOff>1306656</xdr:colOff>
      <xdr:row>87</xdr:row>
      <xdr:rowOff>462643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161925</xdr:colOff>
      <xdr:row>56</xdr:row>
      <xdr:rowOff>95250</xdr:rowOff>
    </xdr:from>
    <xdr:to>
      <xdr:col>28</xdr:col>
      <xdr:colOff>678996</xdr:colOff>
      <xdr:row>67</xdr:row>
      <xdr:rowOff>181841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1100570</xdr:colOff>
      <xdr:row>3</xdr:row>
      <xdr:rowOff>171451</xdr:rowOff>
    </xdr:from>
    <xdr:to>
      <xdr:col>12</xdr:col>
      <xdr:colOff>1419225</xdr:colOff>
      <xdr:row>21</xdr:row>
      <xdr:rowOff>144607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714375</xdr:colOff>
      <xdr:row>177</xdr:row>
      <xdr:rowOff>200025</xdr:rowOff>
    </xdr:from>
    <xdr:to>
      <xdr:col>5</xdr:col>
      <xdr:colOff>790575</xdr:colOff>
      <xdr:row>181</xdr:row>
      <xdr:rowOff>185738</xdr:rowOff>
    </xdr:to>
    <xdr:sp macro="" textlink="">
      <xdr:nvSpPr>
        <xdr:cNvPr id="24" name="Text Box 11"/>
        <xdr:cNvSpPr txBox="1">
          <a:spLocks noChangeArrowheads="1"/>
        </xdr:cNvSpPr>
      </xdr:nvSpPr>
      <xdr:spPr bwMode="auto">
        <a:xfrm>
          <a:off x="12001500" y="54768750"/>
          <a:ext cx="76200" cy="134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195264</xdr:rowOff>
    </xdr:to>
    <xdr:sp macro="" textlink="">
      <xdr:nvSpPr>
        <xdr:cNvPr id="25" name="Text Box 11"/>
        <xdr:cNvSpPr txBox="1">
          <a:spLocks noChangeArrowheads="1"/>
        </xdr:cNvSpPr>
      </xdr:nvSpPr>
      <xdr:spPr bwMode="auto">
        <a:xfrm>
          <a:off x="10658475" y="0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195264</xdr:rowOff>
    </xdr:to>
    <xdr:sp macro="" textlink="">
      <xdr:nvSpPr>
        <xdr:cNvPr id="26" name="Text Box 11"/>
        <xdr:cNvSpPr txBox="1">
          <a:spLocks noChangeArrowheads="1"/>
        </xdr:cNvSpPr>
      </xdr:nvSpPr>
      <xdr:spPr bwMode="auto">
        <a:xfrm>
          <a:off x="10658475" y="0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195264</xdr:rowOff>
    </xdr:to>
    <xdr:sp macro="" textlink="">
      <xdr:nvSpPr>
        <xdr:cNvPr id="27" name="Text Box 11"/>
        <xdr:cNvSpPr txBox="1">
          <a:spLocks noChangeArrowheads="1"/>
        </xdr:cNvSpPr>
      </xdr:nvSpPr>
      <xdr:spPr bwMode="auto">
        <a:xfrm>
          <a:off x="10658475" y="0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181</xdr:row>
      <xdr:rowOff>195263</xdr:rowOff>
    </xdr:to>
    <xdr:sp macro="" textlink="">
      <xdr:nvSpPr>
        <xdr:cNvPr id="28" name="Text Box 11"/>
        <xdr:cNvSpPr txBox="1">
          <a:spLocks noChangeArrowheads="1"/>
        </xdr:cNvSpPr>
      </xdr:nvSpPr>
      <xdr:spPr bwMode="auto">
        <a:xfrm>
          <a:off x="10658475" y="0"/>
          <a:ext cx="76200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182</xdr:row>
      <xdr:rowOff>89806</xdr:rowOff>
    </xdr:to>
    <xdr:sp macro="" textlink="">
      <xdr:nvSpPr>
        <xdr:cNvPr id="29" name="Text Box 11"/>
        <xdr:cNvSpPr txBox="1">
          <a:spLocks noChangeArrowheads="1"/>
        </xdr:cNvSpPr>
      </xdr:nvSpPr>
      <xdr:spPr bwMode="auto">
        <a:xfrm>
          <a:off x="10658475" y="0"/>
          <a:ext cx="76200" cy="489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195264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10658475" y="0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195264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0658475" y="0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195264</xdr:rowOff>
    </xdr:to>
    <xdr:sp macro="" textlink="">
      <xdr:nvSpPr>
        <xdr:cNvPr id="32" name="Text Box 11"/>
        <xdr:cNvSpPr txBox="1">
          <a:spLocks noChangeArrowheads="1"/>
        </xdr:cNvSpPr>
      </xdr:nvSpPr>
      <xdr:spPr bwMode="auto">
        <a:xfrm>
          <a:off x="10658475" y="0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195264</xdr:rowOff>
    </xdr:to>
    <xdr:sp macro="" textlink="">
      <xdr:nvSpPr>
        <xdr:cNvPr id="33" name="Text Box 11"/>
        <xdr:cNvSpPr txBox="1">
          <a:spLocks noChangeArrowheads="1"/>
        </xdr:cNvSpPr>
      </xdr:nvSpPr>
      <xdr:spPr bwMode="auto">
        <a:xfrm>
          <a:off x="10658475" y="0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181</xdr:row>
      <xdr:rowOff>1740</xdr:rowOff>
    </xdr:to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10658475" y="0"/>
          <a:ext cx="76200" cy="201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195263</xdr:rowOff>
    </xdr:to>
    <xdr:sp macro="" textlink="">
      <xdr:nvSpPr>
        <xdr:cNvPr id="35" name="Text Box 11"/>
        <xdr:cNvSpPr txBox="1">
          <a:spLocks noChangeArrowheads="1"/>
        </xdr:cNvSpPr>
      </xdr:nvSpPr>
      <xdr:spPr bwMode="auto">
        <a:xfrm>
          <a:off x="10658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195263</xdr:rowOff>
    </xdr:to>
    <xdr:sp macro="" textlink="">
      <xdr:nvSpPr>
        <xdr:cNvPr id="36" name="Text Box 11"/>
        <xdr:cNvSpPr txBox="1">
          <a:spLocks noChangeArrowheads="1"/>
        </xdr:cNvSpPr>
      </xdr:nvSpPr>
      <xdr:spPr bwMode="auto">
        <a:xfrm>
          <a:off x="10658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195263</xdr:rowOff>
    </xdr:to>
    <xdr:sp macro="" textlink="">
      <xdr:nvSpPr>
        <xdr:cNvPr id="37" name="Text Box 11"/>
        <xdr:cNvSpPr txBox="1">
          <a:spLocks noChangeArrowheads="1"/>
        </xdr:cNvSpPr>
      </xdr:nvSpPr>
      <xdr:spPr bwMode="auto">
        <a:xfrm>
          <a:off x="10658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195264</xdr:rowOff>
    </xdr:to>
    <xdr:sp macro="" textlink="">
      <xdr:nvSpPr>
        <xdr:cNvPr id="38" name="Text Box 11"/>
        <xdr:cNvSpPr txBox="1">
          <a:spLocks noChangeArrowheads="1"/>
        </xdr:cNvSpPr>
      </xdr:nvSpPr>
      <xdr:spPr bwMode="auto">
        <a:xfrm>
          <a:off x="10658475" y="0"/>
          <a:ext cx="762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195263</xdr:rowOff>
    </xdr:to>
    <xdr:sp macro="" textlink="">
      <xdr:nvSpPr>
        <xdr:cNvPr id="39" name="Text Box 11"/>
        <xdr:cNvSpPr txBox="1">
          <a:spLocks noChangeArrowheads="1"/>
        </xdr:cNvSpPr>
      </xdr:nvSpPr>
      <xdr:spPr bwMode="auto">
        <a:xfrm>
          <a:off x="10658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195263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10658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182</xdr:row>
      <xdr:rowOff>89804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10658475" y="0"/>
          <a:ext cx="76200" cy="48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195263</xdr:rowOff>
    </xdr:to>
    <xdr:sp macro="" textlink="">
      <xdr:nvSpPr>
        <xdr:cNvPr id="42" name="Text Box 11"/>
        <xdr:cNvSpPr txBox="1">
          <a:spLocks noChangeArrowheads="1"/>
        </xdr:cNvSpPr>
      </xdr:nvSpPr>
      <xdr:spPr bwMode="auto">
        <a:xfrm>
          <a:off x="10658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195263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10658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195263</xdr:rowOff>
    </xdr:to>
    <xdr:sp macro="" textlink="">
      <xdr:nvSpPr>
        <xdr:cNvPr id="44" name="Text Box 11"/>
        <xdr:cNvSpPr txBox="1">
          <a:spLocks noChangeArrowheads="1"/>
        </xdr:cNvSpPr>
      </xdr:nvSpPr>
      <xdr:spPr bwMode="auto">
        <a:xfrm>
          <a:off x="10658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180</xdr:row>
      <xdr:rowOff>195263</xdr:rowOff>
    </xdr:to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10658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181</xdr:row>
      <xdr:rowOff>1051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10658475" y="0"/>
          <a:ext cx="76200" cy="204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177</xdr:row>
      <xdr:rowOff>186266</xdr:rowOff>
    </xdr:to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10658475" y="0"/>
          <a:ext cx="76200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177</xdr:row>
      <xdr:rowOff>186266</xdr:rowOff>
    </xdr:to>
    <xdr:sp macro="" textlink="">
      <xdr:nvSpPr>
        <xdr:cNvPr id="53" name="Text Box 11"/>
        <xdr:cNvSpPr txBox="1">
          <a:spLocks noChangeArrowheads="1"/>
        </xdr:cNvSpPr>
      </xdr:nvSpPr>
      <xdr:spPr bwMode="auto">
        <a:xfrm>
          <a:off x="10658475" y="0"/>
          <a:ext cx="76200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76200</xdr:colOff>
      <xdr:row>177</xdr:row>
      <xdr:rowOff>186266</xdr:rowOff>
    </xdr:to>
    <xdr:sp macro="" textlink="">
      <xdr:nvSpPr>
        <xdr:cNvPr id="54" name="Text Box 11"/>
        <xdr:cNvSpPr txBox="1">
          <a:spLocks noChangeArrowheads="1"/>
        </xdr:cNvSpPr>
      </xdr:nvSpPr>
      <xdr:spPr bwMode="auto">
        <a:xfrm>
          <a:off x="10658475" y="0"/>
          <a:ext cx="76200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1185862</xdr:colOff>
      <xdr:row>177</xdr:row>
      <xdr:rowOff>138112</xdr:rowOff>
    </xdr:from>
    <xdr:to>
      <xdr:col>16</xdr:col>
      <xdr:colOff>328612</xdr:colOff>
      <xdr:row>187</xdr:row>
      <xdr:rowOff>42862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74158</xdr:colOff>
      <xdr:row>177</xdr:row>
      <xdr:rowOff>232001</xdr:rowOff>
    </xdr:from>
    <xdr:to>
      <xdr:col>29</xdr:col>
      <xdr:colOff>440871</xdr:colOff>
      <xdr:row>189</xdr:row>
      <xdr:rowOff>89806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1310120</xdr:colOff>
      <xdr:row>215</xdr:row>
      <xdr:rowOff>134216</xdr:rowOff>
    </xdr:from>
    <xdr:to>
      <xdr:col>13</xdr:col>
      <xdr:colOff>584488</xdr:colOff>
      <xdr:row>232</xdr:row>
      <xdr:rowOff>88756</xdr:rowOff>
    </xdr:to>
    <xdr:graphicFrame macro="">
      <xdr:nvGraphicFramePr>
        <xdr:cNvPr id="60" name="Gráfico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768803</xdr:colOff>
      <xdr:row>233</xdr:row>
      <xdr:rowOff>145594</xdr:rowOff>
    </xdr:from>
    <xdr:to>
      <xdr:col>17</xdr:col>
      <xdr:colOff>204107</xdr:colOff>
      <xdr:row>250</xdr:row>
      <xdr:rowOff>136070</xdr:rowOff>
    </xdr:to>
    <xdr:graphicFrame macro="">
      <xdr:nvGraphicFramePr>
        <xdr:cNvPr id="62" name="Gráfico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969817</xdr:colOff>
      <xdr:row>292</xdr:row>
      <xdr:rowOff>178376</xdr:rowOff>
    </xdr:from>
    <xdr:to>
      <xdr:col>14</xdr:col>
      <xdr:colOff>415636</xdr:colOff>
      <xdr:row>322</xdr:row>
      <xdr:rowOff>173181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372340</xdr:colOff>
      <xdr:row>293</xdr:row>
      <xdr:rowOff>57148</xdr:rowOff>
    </xdr:from>
    <xdr:to>
      <xdr:col>27</xdr:col>
      <xdr:colOff>640772</xdr:colOff>
      <xdr:row>324</xdr:row>
      <xdr:rowOff>17317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41</xdr:col>
      <xdr:colOff>744682</xdr:colOff>
      <xdr:row>293</xdr:row>
      <xdr:rowOff>109102</xdr:rowOff>
    </xdr:from>
    <xdr:to>
      <xdr:col>52</xdr:col>
      <xdr:colOff>415636</xdr:colOff>
      <xdr:row>324</xdr:row>
      <xdr:rowOff>-1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444033</xdr:colOff>
      <xdr:row>330</xdr:row>
      <xdr:rowOff>285469</xdr:rowOff>
    </xdr:from>
    <xdr:to>
      <xdr:col>26</xdr:col>
      <xdr:colOff>277091</xdr:colOff>
      <xdr:row>352</xdr:row>
      <xdr:rowOff>173181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123823</xdr:colOff>
      <xdr:row>330</xdr:row>
      <xdr:rowOff>227238</xdr:rowOff>
    </xdr:from>
    <xdr:to>
      <xdr:col>36</xdr:col>
      <xdr:colOff>138544</xdr:colOff>
      <xdr:row>351</xdr:row>
      <xdr:rowOff>173182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528204</xdr:colOff>
      <xdr:row>368</xdr:row>
      <xdr:rowOff>143740</xdr:rowOff>
    </xdr:from>
    <xdr:to>
      <xdr:col>19</xdr:col>
      <xdr:colOff>77931</xdr:colOff>
      <xdr:row>382</xdr:row>
      <xdr:rowOff>81395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700766</xdr:colOff>
      <xdr:row>98</xdr:row>
      <xdr:rowOff>104774</xdr:rowOff>
    </xdr:from>
    <xdr:to>
      <xdr:col>12</xdr:col>
      <xdr:colOff>1394730</xdr:colOff>
      <xdr:row>112</xdr:row>
      <xdr:rowOff>167367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952500</xdr:colOff>
      <xdr:row>420</xdr:row>
      <xdr:rowOff>71437</xdr:rowOff>
    </xdr:from>
    <xdr:to>
      <xdr:col>30</xdr:col>
      <xdr:colOff>476250</xdr:colOff>
      <xdr:row>446</xdr:row>
      <xdr:rowOff>171450</xdr:rowOff>
    </xdr:to>
    <xdr:graphicFrame macro="">
      <xdr:nvGraphicFramePr>
        <xdr:cNvPr id="50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333375</xdr:colOff>
      <xdr:row>419</xdr:row>
      <xdr:rowOff>166688</xdr:rowOff>
    </xdr:from>
    <xdr:to>
      <xdr:col>12</xdr:col>
      <xdr:colOff>3405187</xdr:colOff>
      <xdr:row>434</xdr:row>
      <xdr:rowOff>71438</xdr:rowOff>
    </xdr:to>
    <xdr:graphicFrame macro="">
      <xdr:nvGraphicFramePr>
        <xdr:cNvPr id="5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657225</xdr:colOff>
      <xdr:row>444</xdr:row>
      <xdr:rowOff>150018</xdr:rowOff>
    </xdr:from>
    <xdr:to>
      <xdr:col>9</xdr:col>
      <xdr:colOff>376237</xdr:colOff>
      <xdr:row>459</xdr:row>
      <xdr:rowOff>35718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442232</xdr:colOff>
      <xdr:row>461</xdr:row>
      <xdr:rowOff>63953</xdr:rowOff>
    </xdr:from>
    <xdr:to>
      <xdr:col>9</xdr:col>
      <xdr:colOff>88446</xdr:colOff>
      <xdr:row>475</xdr:row>
      <xdr:rowOff>112939</xdr:rowOff>
    </xdr:to>
    <xdr:graphicFrame macro="">
      <xdr:nvGraphicFramePr>
        <xdr:cNvPr id="48" name="Gráfico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877660</xdr:colOff>
      <xdr:row>485</xdr:row>
      <xdr:rowOff>131988</xdr:rowOff>
    </xdr:from>
    <xdr:to>
      <xdr:col>12</xdr:col>
      <xdr:colOff>2095500</xdr:colOff>
      <xdr:row>507</xdr:row>
      <xdr:rowOff>68035</xdr:rowOff>
    </xdr:to>
    <xdr:graphicFrame macro="">
      <xdr:nvGraphicFramePr>
        <xdr:cNvPr id="49" name="Gráfico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432335</xdr:colOff>
      <xdr:row>511</xdr:row>
      <xdr:rowOff>84981</xdr:rowOff>
    </xdr:from>
    <xdr:to>
      <xdr:col>10</xdr:col>
      <xdr:colOff>168233</xdr:colOff>
      <xdr:row>533</xdr:row>
      <xdr:rowOff>157100</xdr:rowOff>
    </xdr:to>
    <xdr:graphicFrame macro="">
      <xdr:nvGraphicFramePr>
        <xdr:cNvPr id="52" name="Gráfico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15</xdr:col>
      <xdr:colOff>551087</xdr:colOff>
      <xdr:row>542</xdr:row>
      <xdr:rowOff>145596</xdr:rowOff>
    </xdr:from>
    <xdr:to>
      <xdr:col>23</xdr:col>
      <xdr:colOff>761999</xdr:colOff>
      <xdr:row>559</xdr:row>
      <xdr:rowOff>136072</xdr:rowOff>
    </xdr:to>
    <xdr:graphicFrame macro="">
      <xdr:nvGraphicFramePr>
        <xdr:cNvPr id="57" name="Gráfico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1108981</xdr:colOff>
      <xdr:row>566</xdr:row>
      <xdr:rowOff>47624</xdr:rowOff>
    </xdr:from>
    <xdr:to>
      <xdr:col>15</xdr:col>
      <xdr:colOff>1981200</xdr:colOff>
      <xdr:row>591</xdr:row>
      <xdr:rowOff>119743</xdr:rowOff>
    </xdr:to>
    <xdr:graphicFrame macro="">
      <xdr:nvGraphicFramePr>
        <xdr:cNvPr id="59" name="Gráfico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1149803</xdr:colOff>
      <xdr:row>597</xdr:row>
      <xdr:rowOff>159204</xdr:rowOff>
    </xdr:from>
    <xdr:to>
      <xdr:col>9</xdr:col>
      <xdr:colOff>1843767</xdr:colOff>
      <xdr:row>611</xdr:row>
      <xdr:rowOff>31296</xdr:rowOff>
    </xdr:to>
    <xdr:graphicFrame macro="">
      <xdr:nvGraphicFramePr>
        <xdr:cNvPr id="61" name="Gráfico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404131</xdr:colOff>
      <xdr:row>607</xdr:row>
      <xdr:rowOff>83001</xdr:rowOff>
    </xdr:from>
    <xdr:to>
      <xdr:col>15</xdr:col>
      <xdr:colOff>443593</xdr:colOff>
      <xdr:row>624</xdr:row>
      <xdr:rowOff>114300</xdr:rowOff>
    </xdr:to>
    <xdr:graphicFrame macro="">
      <xdr:nvGraphicFramePr>
        <xdr:cNvPr id="63" name="Gráfico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537482</xdr:colOff>
      <xdr:row>627</xdr:row>
      <xdr:rowOff>58511</xdr:rowOff>
    </xdr:from>
    <xdr:to>
      <xdr:col>12</xdr:col>
      <xdr:colOff>2258786</xdr:colOff>
      <xdr:row>641</xdr:row>
      <xdr:rowOff>66675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401411</xdr:colOff>
      <xdr:row>626</xdr:row>
      <xdr:rowOff>131991</xdr:rowOff>
    </xdr:from>
    <xdr:to>
      <xdr:col>9</xdr:col>
      <xdr:colOff>1095375</xdr:colOff>
      <xdr:row>640</xdr:row>
      <xdr:rowOff>180976</xdr:rowOff>
    </xdr:to>
    <xdr:graphicFrame macro="">
      <xdr:nvGraphicFramePr>
        <xdr:cNvPr id="55" name="Gráfico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</xdr:col>
      <xdr:colOff>382118</xdr:colOff>
      <xdr:row>665</xdr:row>
      <xdr:rowOff>180415</xdr:rowOff>
    </xdr:from>
    <xdr:to>
      <xdr:col>7</xdr:col>
      <xdr:colOff>701487</xdr:colOff>
      <xdr:row>687</xdr:row>
      <xdr:rowOff>156883</xdr:rowOff>
    </xdr:to>
    <xdr:graphicFrame macro="">
      <xdr:nvGraphicFramePr>
        <xdr:cNvPr id="58" name="Gráfico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28</xdr:col>
      <xdr:colOff>181839</xdr:colOff>
      <xdr:row>293</xdr:row>
      <xdr:rowOff>178378</xdr:rowOff>
    </xdr:from>
    <xdr:to>
      <xdr:col>41</xdr:col>
      <xdr:colOff>519545</xdr:colOff>
      <xdr:row>323</xdr:row>
      <xdr:rowOff>173182</xdr:rowOff>
    </xdr:to>
    <xdr:graphicFrame macro="">
      <xdr:nvGraphicFramePr>
        <xdr:cNvPr id="64" name="Gráfico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36</xdr:col>
      <xdr:colOff>380998</xdr:colOff>
      <xdr:row>331</xdr:row>
      <xdr:rowOff>143740</xdr:rowOff>
    </xdr:from>
    <xdr:to>
      <xdr:col>46</xdr:col>
      <xdr:colOff>207817</xdr:colOff>
      <xdr:row>351</xdr:row>
      <xdr:rowOff>173182</xdr:rowOff>
    </xdr:to>
    <xdr:graphicFrame macro="">
      <xdr:nvGraphicFramePr>
        <xdr:cNvPr id="65" name="Gráfico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2694214</xdr:colOff>
      <xdr:row>95</xdr:row>
      <xdr:rowOff>122464</xdr:rowOff>
    </xdr:from>
    <xdr:to>
      <xdr:col>18</xdr:col>
      <xdr:colOff>1483177</xdr:colOff>
      <xdr:row>115</xdr:row>
      <xdr:rowOff>40820</xdr:rowOff>
    </xdr:to>
    <xdr:graphicFrame macro="">
      <xdr:nvGraphicFramePr>
        <xdr:cNvPr id="67" name="Gráfico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1151657</xdr:colOff>
      <xdr:row>541</xdr:row>
      <xdr:rowOff>126421</xdr:rowOff>
    </xdr:from>
    <xdr:to>
      <xdr:col>9</xdr:col>
      <xdr:colOff>1844384</xdr:colOff>
      <xdr:row>555</xdr:row>
      <xdr:rowOff>64076</xdr:rowOff>
    </xdr:to>
    <xdr:graphicFrame macro="">
      <xdr:nvGraphicFramePr>
        <xdr:cNvPr id="70" name="Gráfico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50</xdr:row>
      <xdr:rowOff>0</xdr:rowOff>
    </xdr:from>
    <xdr:to>
      <xdr:col>11</xdr:col>
      <xdr:colOff>517071</xdr:colOff>
      <xdr:row>67</xdr:row>
      <xdr:rowOff>155864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%20Alvarez/Downloads/Visor%20MDM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Box%20Sync/Camara%20de%20Comercion%20Sta%20Rosa/Estudio%20economico%202017/Informe%20PIT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or"/>
      <sheetName val="Datos actualizados"/>
      <sheetName val="Apoyo muestra "/>
      <sheetName val="Promedio Departamental"/>
      <sheetName val="Promedio Dotaciones"/>
      <sheetName val="Apoyo Grafica MDM"/>
      <sheetName val="Apoyo Gráfica Resultados"/>
      <sheetName val="Apoyo Graficas Final"/>
      <sheetName val="Apoyo Gráficas Finales"/>
      <sheetName val="Apoyo Gráfica Gestión"/>
    </sheetNames>
    <sheetDataSet>
      <sheetData sheetId="0">
        <row r="57">
          <cell r="E57" t="str">
            <v>Foto28</v>
          </cell>
        </row>
        <row r="114">
          <cell r="F114" t="str">
            <v>Foto10</v>
          </cell>
          <cell r="Q114" t="str">
            <v>Foto22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Gestión 2016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"/>
      <sheetName val="N°. Registros 2017"/>
      <sheetName val="Género"/>
      <sheetName val="Edad"/>
      <sheetName val="Ocupación"/>
      <sheetName val="P. Nacional"/>
      <sheetName val="P. Extranjera"/>
      <sheetName val="Total Procedencia"/>
      <sheetName val="Veces de Visita"/>
      <sheetName val="Hospedaje"/>
      <sheetName val="Tipo de Tmo"/>
      <sheetName val="Compañia"/>
      <sheetName val="Transporte"/>
      <sheetName val="Compra"/>
      <sheetName val="Aspectos"/>
      <sheetName val="Regreso"/>
    </sheetNames>
    <sheetDataSet>
      <sheetData sheetId="0">
        <row r="2">
          <cell r="B2" t="str">
            <v>Año 2015</v>
          </cell>
          <cell r="C2">
            <v>8625</v>
          </cell>
        </row>
        <row r="3">
          <cell r="B3" t="str">
            <v>Año 2016</v>
          </cell>
          <cell r="C3">
            <v>8603</v>
          </cell>
        </row>
        <row r="4">
          <cell r="B4" t="str">
            <v>Año 2017</v>
          </cell>
          <cell r="C4">
            <v>12606</v>
          </cell>
        </row>
      </sheetData>
      <sheetData sheetId="1">
        <row r="40">
          <cell r="C40" t="str">
            <v xml:space="preserve">Enero </v>
          </cell>
          <cell r="D40" t="str">
            <v>Febrero</v>
          </cell>
          <cell r="E40" t="str">
            <v xml:space="preserve">Marzo </v>
          </cell>
          <cell r="F40" t="str">
            <v>Abril</v>
          </cell>
          <cell r="G40" t="str">
            <v xml:space="preserve">Mayo </v>
          </cell>
          <cell r="H40" t="str">
            <v xml:space="preserve">Junio </v>
          </cell>
          <cell r="I40" t="str">
            <v xml:space="preserve">Julio </v>
          </cell>
          <cell r="J40" t="str">
            <v>Agosto</v>
          </cell>
          <cell r="K40" t="str">
            <v>Septiembre</v>
          </cell>
          <cell r="L40" t="str">
            <v>Octubre</v>
          </cell>
          <cell r="M40" t="str">
            <v>Noviembre</v>
          </cell>
          <cell r="N40" t="str">
            <v>Diciembre</v>
          </cell>
        </row>
        <row r="41">
          <cell r="B41">
            <v>2015</v>
          </cell>
          <cell r="C41">
            <v>1005</v>
          </cell>
          <cell r="D41">
            <v>302</v>
          </cell>
          <cell r="E41">
            <v>336</v>
          </cell>
          <cell r="F41">
            <v>870</v>
          </cell>
          <cell r="G41">
            <v>616</v>
          </cell>
          <cell r="H41">
            <v>914</v>
          </cell>
          <cell r="I41">
            <v>878</v>
          </cell>
          <cell r="J41">
            <v>1027</v>
          </cell>
          <cell r="K41">
            <v>548</v>
          </cell>
          <cell r="L41">
            <v>769</v>
          </cell>
          <cell r="M41">
            <v>623</v>
          </cell>
          <cell r="N41">
            <v>737</v>
          </cell>
        </row>
        <row r="42">
          <cell r="B42">
            <v>2016</v>
          </cell>
          <cell r="C42">
            <v>1653</v>
          </cell>
          <cell r="D42">
            <v>517</v>
          </cell>
          <cell r="E42">
            <v>1271</v>
          </cell>
          <cell r="F42">
            <v>302</v>
          </cell>
          <cell r="G42">
            <v>722</v>
          </cell>
          <cell r="H42">
            <v>703</v>
          </cell>
          <cell r="I42">
            <v>853</v>
          </cell>
          <cell r="J42">
            <v>619</v>
          </cell>
          <cell r="K42">
            <v>406</v>
          </cell>
          <cell r="L42">
            <v>569</v>
          </cell>
          <cell r="M42">
            <v>393</v>
          </cell>
          <cell r="N42">
            <v>595</v>
          </cell>
        </row>
        <row r="43">
          <cell r="B43">
            <v>2017</v>
          </cell>
          <cell r="C43">
            <v>1156</v>
          </cell>
          <cell r="D43">
            <v>362</v>
          </cell>
          <cell r="E43">
            <v>83</v>
          </cell>
          <cell r="F43">
            <v>1403</v>
          </cell>
          <cell r="G43">
            <v>1489</v>
          </cell>
          <cell r="H43">
            <v>1390</v>
          </cell>
          <cell r="I43">
            <v>1965</v>
          </cell>
          <cell r="J43">
            <v>1289</v>
          </cell>
          <cell r="K43">
            <v>534</v>
          </cell>
          <cell r="L43">
            <v>1275</v>
          </cell>
          <cell r="M43">
            <v>782</v>
          </cell>
          <cell r="N43">
            <v>878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AW1073"/>
  <sheetViews>
    <sheetView tabSelected="1" zoomScale="70" zoomScaleNormal="70" workbookViewId="0">
      <selection activeCell="B3" sqref="B3"/>
    </sheetView>
  </sheetViews>
  <sheetFormatPr baseColWidth="10" defaultRowHeight="15" x14ac:dyDescent="0.25"/>
  <cols>
    <col min="3" max="3" width="51.28515625" bestFit="1" customWidth="1"/>
    <col min="4" max="4" width="43.7109375" bestFit="1" customWidth="1"/>
    <col min="5" max="5" width="14.5703125" bestFit="1" customWidth="1"/>
    <col min="6" max="6" width="19.5703125" customWidth="1"/>
    <col min="7" max="7" width="27.7109375" customWidth="1"/>
    <col min="8" max="8" width="20.85546875" customWidth="1"/>
    <col min="9" max="9" width="24.140625" customWidth="1"/>
    <col min="11" max="11" width="11.140625" bestFit="1" customWidth="1"/>
    <col min="13" max="13" width="51.28515625" bestFit="1" customWidth="1"/>
    <col min="14" max="15" width="14.5703125" bestFit="1" customWidth="1"/>
    <col min="16" max="16" width="59.28515625" bestFit="1" customWidth="1"/>
    <col min="19" max="19" width="24.42578125" customWidth="1"/>
  </cols>
  <sheetData>
    <row r="3" spans="3:6" x14ac:dyDescent="0.25">
      <c r="C3" t="s">
        <v>149</v>
      </c>
    </row>
    <row r="4" spans="3:6" ht="15.75" x14ac:dyDescent="0.25">
      <c r="C4" s="1" t="s">
        <v>72</v>
      </c>
      <c r="D4" s="1" t="s">
        <v>29</v>
      </c>
      <c r="E4" s="1" t="s">
        <v>147</v>
      </c>
      <c r="F4" s="1" t="s">
        <v>148</v>
      </c>
    </row>
    <row r="5" spans="3:6" x14ac:dyDescent="0.25">
      <c r="C5" s="24">
        <v>1985</v>
      </c>
      <c r="D5" s="28">
        <v>64445</v>
      </c>
      <c r="E5" s="28">
        <v>40752</v>
      </c>
      <c r="F5" s="28">
        <v>23693</v>
      </c>
    </row>
    <row r="6" spans="3:6" x14ac:dyDescent="0.25">
      <c r="C6" s="24">
        <v>1986</v>
      </c>
      <c r="D6" s="28">
        <v>63755</v>
      </c>
      <c r="E6" s="28">
        <v>41059</v>
      </c>
      <c r="F6" s="28">
        <v>22696</v>
      </c>
    </row>
    <row r="7" spans="3:6" x14ac:dyDescent="0.25">
      <c r="C7" s="24">
        <v>1987</v>
      </c>
      <c r="D7" s="28">
        <v>63335</v>
      </c>
      <c r="E7" s="28">
        <v>41530</v>
      </c>
      <c r="F7" s="28">
        <v>21805</v>
      </c>
    </row>
    <row r="8" spans="3:6" x14ac:dyDescent="0.25">
      <c r="C8" s="24">
        <v>1988</v>
      </c>
      <c r="D8" s="28">
        <v>63127</v>
      </c>
      <c r="E8" s="28">
        <v>42131</v>
      </c>
      <c r="F8" s="28">
        <v>20996</v>
      </c>
    </row>
    <row r="9" spans="3:6" x14ac:dyDescent="0.25">
      <c r="C9" s="24">
        <v>1989</v>
      </c>
      <c r="D9" s="28">
        <v>63147</v>
      </c>
      <c r="E9" s="28">
        <v>42876</v>
      </c>
      <c r="F9" s="28">
        <v>20271</v>
      </c>
    </row>
    <row r="10" spans="3:6" x14ac:dyDescent="0.25">
      <c r="C10" s="24">
        <v>1990</v>
      </c>
      <c r="D10" s="28">
        <v>63345</v>
      </c>
      <c r="E10" s="28">
        <v>43734</v>
      </c>
      <c r="F10" s="28">
        <v>19611</v>
      </c>
    </row>
    <row r="11" spans="3:6" x14ac:dyDescent="0.25">
      <c r="C11" s="24">
        <v>1991</v>
      </c>
      <c r="D11" s="28">
        <v>63768</v>
      </c>
      <c r="E11" s="28">
        <v>44738</v>
      </c>
      <c r="F11" s="28">
        <v>19030</v>
      </c>
    </row>
    <row r="12" spans="3:6" x14ac:dyDescent="0.25">
      <c r="C12" s="24">
        <v>1992</v>
      </c>
      <c r="D12" s="28">
        <v>64285</v>
      </c>
      <c r="E12" s="28">
        <v>45804</v>
      </c>
      <c r="F12" s="28">
        <v>18481</v>
      </c>
    </row>
    <row r="13" spans="3:6" x14ac:dyDescent="0.25">
      <c r="C13" s="24">
        <v>1993</v>
      </c>
      <c r="D13" s="28">
        <v>64867</v>
      </c>
      <c r="E13" s="28">
        <v>46903</v>
      </c>
      <c r="F13" s="28">
        <v>17964</v>
      </c>
    </row>
    <row r="14" spans="3:6" x14ac:dyDescent="0.25">
      <c r="C14" s="24">
        <v>1994</v>
      </c>
      <c r="D14" s="28">
        <v>65415</v>
      </c>
      <c r="E14" s="28">
        <v>47966</v>
      </c>
      <c r="F14" s="28">
        <v>17449</v>
      </c>
    </row>
    <row r="15" spans="3:6" x14ac:dyDescent="0.25">
      <c r="C15" s="24">
        <v>1995</v>
      </c>
      <c r="D15" s="28">
        <v>65920</v>
      </c>
      <c r="E15" s="28">
        <v>48972</v>
      </c>
      <c r="F15" s="28">
        <v>16948</v>
      </c>
    </row>
    <row r="16" spans="3:6" x14ac:dyDescent="0.25">
      <c r="C16" s="24">
        <v>1996</v>
      </c>
      <c r="D16" s="28">
        <v>66327</v>
      </c>
      <c r="E16" s="28">
        <v>49878</v>
      </c>
      <c r="F16" s="28">
        <v>16449</v>
      </c>
    </row>
    <row r="17" spans="3:6" x14ac:dyDescent="0.25">
      <c r="C17" s="24">
        <v>1997</v>
      </c>
      <c r="D17" s="28">
        <v>66717</v>
      </c>
      <c r="E17" s="28">
        <v>50741</v>
      </c>
      <c r="F17" s="28">
        <v>15976</v>
      </c>
    </row>
    <row r="18" spans="3:6" x14ac:dyDescent="0.25">
      <c r="C18" s="24">
        <v>1998</v>
      </c>
      <c r="D18" s="28">
        <v>67169</v>
      </c>
      <c r="E18" s="28">
        <v>51629</v>
      </c>
      <c r="F18" s="28">
        <v>15540</v>
      </c>
    </row>
    <row r="19" spans="3:6" x14ac:dyDescent="0.25">
      <c r="C19" s="24">
        <v>1999</v>
      </c>
      <c r="D19" s="28">
        <v>67640</v>
      </c>
      <c r="E19" s="28">
        <v>52483</v>
      </c>
      <c r="F19" s="28">
        <v>15157</v>
      </c>
    </row>
    <row r="20" spans="3:6" x14ac:dyDescent="0.25">
      <c r="C20" s="24">
        <v>2000</v>
      </c>
      <c r="D20" s="28">
        <v>68250</v>
      </c>
      <c r="E20" s="28">
        <v>53435</v>
      </c>
      <c r="F20" s="28">
        <v>14815</v>
      </c>
    </row>
    <row r="21" spans="3:6" x14ac:dyDescent="0.25">
      <c r="C21" s="24">
        <v>2001</v>
      </c>
      <c r="D21" s="28">
        <v>68670</v>
      </c>
      <c r="E21" s="28">
        <v>54151</v>
      </c>
      <c r="F21" s="28">
        <v>14519</v>
      </c>
    </row>
    <row r="22" spans="3:6" x14ac:dyDescent="0.25">
      <c r="C22" s="24">
        <v>2002</v>
      </c>
      <c r="D22" s="28">
        <v>69069</v>
      </c>
      <c r="E22" s="28">
        <v>54806</v>
      </c>
      <c r="F22" s="28">
        <v>14263</v>
      </c>
    </row>
    <row r="23" spans="3:6" x14ac:dyDescent="0.25">
      <c r="C23" s="24">
        <v>2003</v>
      </c>
      <c r="D23" s="28">
        <v>69375</v>
      </c>
      <c r="E23" s="28">
        <v>55343</v>
      </c>
      <c r="F23" s="28">
        <v>14032</v>
      </c>
    </row>
    <row r="24" spans="3:6" x14ac:dyDescent="0.25">
      <c r="C24" s="24">
        <v>2004</v>
      </c>
      <c r="D24" s="28">
        <v>69670</v>
      </c>
      <c r="E24" s="28">
        <v>55838</v>
      </c>
      <c r="F24" s="28">
        <v>13832</v>
      </c>
    </row>
    <row r="25" spans="3:6" x14ac:dyDescent="0.25">
      <c r="C25" s="24">
        <v>2005</v>
      </c>
      <c r="D25" s="28">
        <v>69950</v>
      </c>
      <c r="E25" s="28">
        <v>56304</v>
      </c>
      <c r="F25" s="28">
        <v>13646</v>
      </c>
    </row>
    <row r="26" spans="3:6" x14ac:dyDescent="0.25">
      <c r="C26" s="24">
        <v>2006</v>
      </c>
      <c r="D26" s="28">
        <v>70203</v>
      </c>
      <c r="E26" s="28">
        <v>56730</v>
      </c>
      <c r="F26" s="28">
        <v>13473</v>
      </c>
    </row>
    <row r="27" spans="3:6" x14ac:dyDescent="0.25">
      <c r="C27" s="24">
        <v>2007</v>
      </c>
      <c r="D27" s="28">
        <v>70450</v>
      </c>
      <c r="E27" s="28">
        <v>57140</v>
      </c>
      <c r="F27" s="28">
        <v>13310</v>
      </c>
    </row>
    <row r="28" spans="3:6" x14ac:dyDescent="0.25">
      <c r="C28" s="24">
        <v>2008</v>
      </c>
      <c r="D28" s="28">
        <v>70695</v>
      </c>
      <c r="E28" s="28">
        <v>57543</v>
      </c>
      <c r="F28" s="28">
        <v>13152</v>
      </c>
    </row>
    <row r="29" spans="3:6" x14ac:dyDescent="0.25">
      <c r="C29" s="24">
        <v>2009</v>
      </c>
      <c r="D29" s="28">
        <v>70930</v>
      </c>
      <c r="E29" s="28">
        <v>57936</v>
      </c>
      <c r="F29" s="28">
        <v>12994</v>
      </c>
    </row>
    <row r="30" spans="3:6" x14ac:dyDescent="0.25">
      <c r="C30" s="24">
        <v>2010</v>
      </c>
      <c r="D30" s="28">
        <v>71165</v>
      </c>
      <c r="E30" s="28">
        <v>58328</v>
      </c>
      <c r="F30" s="28">
        <v>12837</v>
      </c>
    </row>
    <row r="31" spans="3:6" x14ac:dyDescent="0.25">
      <c r="C31" s="24">
        <v>2011</v>
      </c>
      <c r="D31" s="28">
        <v>71382</v>
      </c>
      <c r="E31" s="28">
        <v>58703</v>
      </c>
      <c r="F31" s="28">
        <v>12679</v>
      </c>
    </row>
    <row r="32" spans="3:6" x14ac:dyDescent="0.25">
      <c r="C32" s="24">
        <v>2012</v>
      </c>
      <c r="D32" s="28">
        <v>71601</v>
      </c>
      <c r="E32" s="28">
        <v>59086</v>
      </c>
      <c r="F32" s="28">
        <v>12515</v>
      </c>
    </row>
    <row r="33" spans="3:6" x14ac:dyDescent="0.25">
      <c r="C33" s="24">
        <v>2013</v>
      </c>
      <c r="D33" s="28">
        <v>71810</v>
      </c>
      <c r="E33" s="28">
        <v>59456</v>
      </c>
      <c r="F33" s="28">
        <v>12354</v>
      </c>
    </row>
    <row r="34" spans="3:6" x14ac:dyDescent="0.25">
      <c r="C34" s="24">
        <v>2014</v>
      </c>
      <c r="D34" s="28">
        <v>72025</v>
      </c>
      <c r="E34" s="28">
        <v>59825</v>
      </c>
      <c r="F34" s="28">
        <v>12200</v>
      </c>
    </row>
    <row r="35" spans="3:6" x14ac:dyDescent="0.25">
      <c r="C35" s="24">
        <v>2015</v>
      </c>
      <c r="D35" s="28">
        <v>72230</v>
      </c>
      <c r="E35" s="28">
        <v>60190</v>
      </c>
      <c r="F35" s="28">
        <v>12040</v>
      </c>
    </row>
    <row r="36" spans="3:6" x14ac:dyDescent="0.25">
      <c r="C36" s="24">
        <v>2016</v>
      </c>
      <c r="D36" s="28">
        <v>72434</v>
      </c>
      <c r="E36" s="28">
        <v>60558</v>
      </c>
      <c r="F36" s="28">
        <v>11876</v>
      </c>
    </row>
    <row r="37" spans="3:6" x14ac:dyDescent="0.25">
      <c r="C37" s="24">
        <v>2017</v>
      </c>
      <c r="D37" s="28">
        <v>72634</v>
      </c>
      <c r="E37" s="28">
        <v>60918</v>
      </c>
      <c r="F37" s="28">
        <v>11716</v>
      </c>
    </row>
    <row r="38" spans="3:6" x14ac:dyDescent="0.25">
      <c r="C38" s="24">
        <v>2018</v>
      </c>
      <c r="D38" s="28">
        <v>72836</v>
      </c>
      <c r="E38" s="28">
        <v>61278</v>
      </c>
      <c r="F38" s="28">
        <v>11558</v>
      </c>
    </row>
    <row r="39" spans="3:6" x14ac:dyDescent="0.25">
      <c r="C39" s="24">
        <v>2019</v>
      </c>
      <c r="D39" s="28">
        <v>73028</v>
      </c>
      <c r="E39" s="28">
        <v>61633</v>
      </c>
      <c r="F39" s="28">
        <v>11395</v>
      </c>
    </row>
    <row r="40" spans="3:6" x14ac:dyDescent="0.25">
      <c r="C40" s="24">
        <v>2020</v>
      </c>
      <c r="D40" s="28">
        <v>73239</v>
      </c>
      <c r="E40" s="28">
        <v>62002</v>
      </c>
      <c r="F40" s="28">
        <v>11237</v>
      </c>
    </row>
    <row r="41" spans="3:6" ht="35.25" customHeight="1" x14ac:dyDescent="0.25"/>
    <row r="42" spans="3:6" ht="15.75" x14ac:dyDescent="0.25">
      <c r="C42" s="1" t="s">
        <v>6</v>
      </c>
      <c r="D42" s="2" t="s">
        <v>7</v>
      </c>
    </row>
    <row r="43" spans="3:6" x14ac:dyDescent="0.25">
      <c r="C43" s="3" t="s">
        <v>0</v>
      </c>
      <c r="D43" s="3">
        <v>72634</v>
      </c>
    </row>
    <row r="44" spans="3:6" x14ac:dyDescent="0.25">
      <c r="C44" s="3" t="s">
        <v>1</v>
      </c>
      <c r="D44" s="5">
        <v>7.5461622455011743E-2</v>
      </c>
    </row>
    <row r="45" spans="3:6" x14ac:dyDescent="0.25">
      <c r="C45" s="3" t="s">
        <v>70</v>
      </c>
      <c r="D45" s="3">
        <v>60918</v>
      </c>
    </row>
    <row r="46" spans="3:6" x14ac:dyDescent="0.25">
      <c r="C46" s="3" t="s">
        <v>71</v>
      </c>
      <c r="D46" s="3">
        <v>11716</v>
      </c>
    </row>
    <row r="47" spans="3:6" x14ac:dyDescent="0.25">
      <c r="C47" s="3" t="s">
        <v>2</v>
      </c>
      <c r="D47" s="3">
        <v>36089</v>
      </c>
    </row>
    <row r="48" spans="3:6" x14ac:dyDescent="0.25">
      <c r="C48" s="3" t="s">
        <v>3</v>
      </c>
      <c r="D48" s="3">
        <v>36545</v>
      </c>
    </row>
    <row r="49" spans="3:20" x14ac:dyDescent="0.25">
      <c r="C49" s="3" t="s">
        <v>4</v>
      </c>
      <c r="D49" s="3">
        <v>43926</v>
      </c>
      <c r="E49" s="26"/>
    </row>
    <row r="50" spans="3:20" x14ac:dyDescent="0.25">
      <c r="C50" s="3" t="s">
        <v>5</v>
      </c>
      <c r="D50" s="3">
        <v>28708</v>
      </c>
      <c r="E50" s="26"/>
    </row>
    <row r="51" spans="3:20" x14ac:dyDescent="0.25">
      <c r="C51" t="s">
        <v>46</v>
      </c>
      <c r="D51" s="11"/>
    </row>
    <row r="52" spans="3:20" ht="45" customHeight="1" x14ac:dyDescent="0.25"/>
    <row r="53" spans="3:20" ht="15.75" x14ac:dyDescent="0.25">
      <c r="C53" s="125" t="s">
        <v>6</v>
      </c>
      <c r="D53" s="2" t="s">
        <v>7</v>
      </c>
      <c r="E53" s="127" t="s">
        <v>187</v>
      </c>
    </row>
    <row r="54" spans="3:20" x14ac:dyDescent="0.25">
      <c r="C54" s="126" t="s">
        <v>8</v>
      </c>
      <c r="D54" s="3">
        <v>109</v>
      </c>
      <c r="E54" s="128">
        <f>D54/$D$59</f>
        <v>8.8617886178861793E-2</v>
      </c>
    </row>
    <row r="55" spans="3:20" x14ac:dyDescent="0.25">
      <c r="C55" s="126" t="s">
        <v>9</v>
      </c>
      <c r="D55" s="3">
        <v>1117</v>
      </c>
      <c r="E55" s="128">
        <f t="shared" ref="E55:E58" si="0">D55/$D$59</f>
        <v>0.90813008130081296</v>
      </c>
    </row>
    <row r="56" spans="3:20" x14ac:dyDescent="0.25">
      <c r="C56" s="126" t="s">
        <v>10</v>
      </c>
      <c r="D56" s="3">
        <v>1</v>
      </c>
      <c r="E56" s="128">
        <f t="shared" si="0"/>
        <v>8.1300813008130081E-4</v>
      </c>
    </row>
    <row r="57" spans="3:20" x14ac:dyDescent="0.25">
      <c r="C57" s="126" t="s">
        <v>11</v>
      </c>
      <c r="D57" s="3">
        <v>3</v>
      </c>
      <c r="E57" s="128">
        <f t="shared" si="0"/>
        <v>2.4390243902439024E-3</v>
      </c>
    </row>
    <row r="58" spans="3:20" x14ac:dyDescent="0.25">
      <c r="C58" s="126" t="s">
        <v>12</v>
      </c>
      <c r="D58" s="3">
        <v>0</v>
      </c>
      <c r="E58" s="128">
        <f t="shared" si="0"/>
        <v>0</v>
      </c>
    </row>
    <row r="59" spans="3:20" x14ac:dyDescent="0.25">
      <c r="C59" t="s">
        <v>13</v>
      </c>
      <c r="D59" s="3">
        <f>SUM(D54:D58)</f>
        <v>1230</v>
      </c>
    </row>
    <row r="60" spans="3:20" ht="50.25" customHeight="1" x14ac:dyDescent="0.25">
      <c r="I60" s="26"/>
    </row>
    <row r="61" spans="3:20" ht="15.75" x14ac:dyDescent="0.25">
      <c r="D61" s="190" t="s">
        <v>145</v>
      </c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191"/>
    </row>
    <row r="62" spans="3:20" ht="15.75" x14ac:dyDescent="0.25">
      <c r="D62" s="16" t="s">
        <v>126</v>
      </c>
      <c r="E62" s="16" t="s">
        <v>127</v>
      </c>
      <c r="F62" s="16" t="s">
        <v>128</v>
      </c>
      <c r="G62" s="16" t="s">
        <v>129</v>
      </c>
      <c r="H62" s="16" t="s">
        <v>130</v>
      </c>
      <c r="I62" s="16" t="s">
        <v>131</v>
      </c>
      <c r="J62" s="16" t="s">
        <v>132</v>
      </c>
      <c r="K62" s="16" t="s">
        <v>133</v>
      </c>
      <c r="L62" s="16" t="s">
        <v>134</v>
      </c>
      <c r="M62" s="16" t="s">
        <v>135</v>
      </c>
      <c r="N62" s="16" t="s">
        <v>136</v>
      </c>
      <c r="O62" s="16" t="s">
        <v>137</v>
      </c>
      <c r="P62" s="16" t="s">
        <v>140</v>
      </c>
      <c r="Q62" s="16" t="s">
        <v>141</v>
      </c>
      <c r="R62" s="16" t="s">
        <v>142</v>
      </c>
      <c r="S62" s="16" t="s">
        <v>143</v>
      </c>
      <c r="T62" s="16" t="s">
        <v>144</v>
      </c>
    </row>
    <row r="63" spans="3:20" ht="15.75" x14ac:dyDescent="0.25">
      <c r="C63" s="27" t="s">
        <v>138</v>
      </c>
      <c r="D63" s="24">
        <v>-2979</v>
      </c>
      <c r="E63" s="24">
        <v>-3041</v>
      </c>
      <c r="F63" s="24">
        <v>-3080</v>
      </c>
      <c r="G63" s="24">
        <v>-3101</v>
      </c>
      <c r="H63" s="24">
        <v>-3306</v>
      </c>
      <c r="I63" s="24">
        <v>-2907</v>
      </c>
      <c r="J63" s="24">
        <v>-2345</v>
      </c>
      <c r="K63" s="24">
        <v>-2134</v>
      </c>
      <c r="L63" s="24">
        <v>-1961</v>
      </c>
      <c r="M63" s="24">
        <v>-2053</v>
      </c>
      <c r="N63" s="24">
        <v>-2226</v>
      </c>
      <c r="O63" s="24">
        <v>-2042</v>
      </c>
      <c r="P63" s="24">
        <v>-1748</v>
      </c>
      <c r="Q63" s="24">
        <v>-1370</v>
      </c>
      <c r="R63" s="24">
        <v>-941</v>
      </c>
      <c r="S63" s="24">
        <v>-658</v>
      </c>
      <c r="T63" s="24">
        <v>-653</v>
      </c>
    </row>
    <row r="64" spans="3:20" ht="15.75" x14ac:dyDescent="0.25">
      <c r="C64" s="27" t="s">
        <v>139</v>
      </c>
      <c r="D64" s="24">
        <v>2825</v>
      </c>
      <c r="E64" s="24">
        <v>2879</v>
      </c>
      <c r="F64" s="24">
        <v>2912</v>
      </c>
      <c r="G64" s="24">
        <v>3010</v>
      </c>
      <c r="H64" s="24">
        <v>2995</v>
      </c>
      <c r="I64" s="24">
        <v>2788</v>
      </c>
      <c r="J64" s="24">
        <v>2379</v>
      </c>
      <c r="K64" s="24">
        <v>2191</v>
      </c>
      <c r="L64" s="24">
        <v>2036</v>
      </c>
      <c r="M64" s="24">
        <v>2131</v>
      </c>
      <c r="N64" s="24">
        <v>2265</v>
      </c>
      <c r="O64" s="24">
        <v>2056</v>
      </c>
      <c r="P64" s="24">
        <v>1733</v>
      </c>
      <c r="Q64" s="24">
        <v>1316</v>
      </c>
      <c r="R64" s="24">
        <v>996</v>
      </c>
      <c r="S64" s="24">
        <v>764</v>
      </c>
      <c r="T64" s="24">
        <v>813</v>
      </c>
    </row>
    <row r="65" spans="3:5" ht="39.75" customHeight="1" x14ac:dyDescent="0.25"/>
    <row r="67" spans="3:5" ht="45" x14ac:dyDescent="0.25">
      <c r="C67" s="129" t="s">
        <v>28</v>
      </c>
    </row>
    <row r="68" spans="3:5" ht="27" customHeight="1" x14ac:dyDescent="0.25">
      <c r="C68" s="2" t="s">
        <v>14</v>
      </c>
      <c r="D68" s="16" t="s">
        <v>26</v>
      </c>
      <c r="E68" s="2" t="s">
        <v>27</v>
      </c>
    </row>
    <row r="69" spans="3:5" x14ac:dyDescent="0.25">
      <c r="C69" s="24" t="s">
        <v>24</v>
      </c>
      <c r="D69" s="29">
        <v>215.41597561088423</v>
      </c>
      <c r="E69" s="30">
        <f t="shared" ref="E69:E78" si="1">D69/$D$79</f>
        <v>0.34202805111789503</v>
      </c>
    </row>
    <row r="70" spans="3:5" x14ac:dyDescent="0.25">
      <c r="C70" s="24" t="s">
        <v>15</v>
      </c>
      <c r="D70" s="29">
        <v>68.33514465755124</v>
      </c>
      <c r="E70" s="30">
        <f t="shared" si="1"/>
        <v>0.10849954969124746</v>
      </c>
    </row>
    <row r="71" spans="3:5" x14ac:dyDescent="0.25">
      <c r="C71" s="24" t="s">
        <v>16</v>
      </c>
      <c r="D71" s="29">
        <v>65.690718011273987</v>
      </c>
      <c r="E71" s="30">
        <f t="shared" si="1"/>
        <v>0.1043008448849511</v>
      </c>
    </row>
    <row r="72" spans="3:5" x14ac:dyDescent="0.25">
      <c r="C72" s="24" t="s">
        <v>17</v>
      </c>
      <c r="D72" s="29">
        <v>58.416105053037462</v>
      </c>
      <c r="E72" s="30">
        <f t="shared" si="1"/>
        <v>9.2750533049040518E-2</v>
      </c>
    </row>
    <row r="73" spans="3:5" x14ac:dyDescent="0.25">
      <c r="C73" s="24" t="s">
        <v>18</v>
      </c>
      <c r="D73" s="29">
        <v>46.586198186041045</v>
      </c>
      <c r="E73" s="30">
        <f t="shared" si="1"/>
        <v>7.3967525061119727E-2</v>
      </c>
    </row>
    <row r="74" spans="3:5" x14ac:dyDescent="0.25">
      <c r="C74" s="24" t="s">
        <v>19</v>
      </c>
      <c r="D74" s="29">
        <v>42.474164074979797</v>
      </c>
      <c r="E74" s="30">
        <f t="shared" si="1"/>
        <v>6.7438617401656784E-2</v>
      </c>
    </row>
    <row r="75" spans="3:5" x14ac:dyDescent="0.25">
      <c r="C75" s="24" t="s">
        <v>20</v>
      </c>
      <c r="D75" s="29">
        <v>42.154047796052055</v>
      </c>
      <c r="E75" s="30">
        <f t="shared" si="1"/>
        <v>6.6930350794678004E-2</v>
      </c>
    </row>
    <row r="76" spans="3:5" x14ac:dyDescent="0.25">
      <c r="C76" s="24" t="s">
        <v>21</v>
      </c>
      <c r="D76" s="29">
        <v>35.569536946942286</v>
      </c>
      <c r="E76" s="30">
        <f t="shared" si="1"/>
        <v>5.6475752862007955E-2</v>
      </c>
    </row>
    <row r="77" spans="3:5" x14ac:dyDescent="0.25">
      <c r="C77" s="24" t="s">
        <v>22</v>
      </c>
      <c r="D77" s="29">
        <v>28.90278384416164</v>
      </c>
      <c r="E77" s="30">
        <f t="shared" si="1"/>
        <v>4.5890574281069726E-2</v>
      </c>
    </row>
    <row r="78" spans="3:5" x14ac:dyDescent="0.25">
      <c r="C78" s="24" t="s">
        <v>23</v>
      </c>
      <c r="D78" s="29">
        <v>26.274941218491673</v>
      </c>
      <c r="E78" s="30">
        <f t="shared" si="1"/>
        <v>4.171820085633373E-2</v>
      </c>
    </row>
    <row r="79" spans="3:5" x14ac:dyDescent="0.25">
      <c r="C79" s="31" t="s">
        <v>29</v>
      </c>
      <c r="D79" s="32">
        <f>SUM(D69:D78)</f>
        <v>629.8196153994154</v>
      </c>
      <c r="E79" s="33">
        <f>SUM(E69:E78)</f>
        <v>0.99999999999999989</v>
      </c>
    </row>
    <row r="80" spans="3:5" x14ac:dyDescent="0.25">
      <c r="C80" s="7" t="s">
        <v>25</v>
      </c>
      <c r="D80" s="10">
        <v>8671140.4493682757</v>
      </c>
      <c r="E80" s="11"/>
    </row>
    <row r="81" spans="3:6" x14ac:dyDescent="0.25">
      <c r="C81" s="11" t="s">
        <v>45</v>
      </c>
      <c r="D81" s="12"/>
    </row>
    <row r="82" spans="3:6" ht="80.25" customHeight="1" x14ac:dyDescent="0.25"/>
    <row r="83" spans="3:6" x14ac:dyDescent="0.25">
      <c r="C83" t="s">
        <v>34</v>
      </c>
    </row>
    <row r="84" spans="3:6" ht="15.75" x14ac:dyDescent="0.25">
      <c r="C84" s="1" t="s">
        <v>6</v>
      </c>
      <c r="D84" s="1" t="s">
        <v>33</v>
      </c>
    </row>
    <row r="85" spans="3:6" x14ac:dyDescent="0.25">
      <c r="C85" s="8" t="s">
        <v>31</v>
      </c>
      <c r="D85" s="8">
        <v>34083</v>
      </c>
      <c r="F85" s="26"/>
    </row>
    <row r="86" spans="3:6" x14ac:dyDescent="0.25">
      <c r="C86" s="8" t="s">
        <v>32</v>
      </c>
      <c r="D86" s="8">
        <v>33275</v>
      </c>
      <c r="F86" s="26"/>
    </row>
    <row r="87" spans="3:6" x14ac:dyDescent="0.25">
      <c r="C87" t="s">
        <v>44</v>
      </c>
      <c r="F87" s="26"/>
    </row>
    <row r="88" spans="3:6" ht="88.5" customHeight="1" x14ac:dyDescent="0.25"/>
    <row r="89" spans="3:6" x14ac:dyDescent="0.25">
      <c r="C89" t="s">
        <v>47</v>
      </c>
    </row>
    <row r="90" spans="3:6" ht="15.75" x14ac:dyDescent="0.25">
      <c r="C90" s="1" t="s">
        <v>36</v>
      </c>
      <c r="D90" s="1" t="s">
        <v>35</v>
      </c>
    </row>
    <row r="91" spans="3:6" x14ac:dyDescent="0.25">
      <c r="C91" s="8" t="s">
        <v>37</v>
      </c>
      <c r="D91" s="13">
        <v>0.18486090684254455</v>
      </c>
    </row>
    <row r="92" spans="3:6" x14ac:dyDescent="0.25">
      <c r="C92" s="8" t="s">
        <v>38</v>
      </c>
      <c r="D92" s="13">
        <v>0.62494162137138454</v>
      </c>
    </row>
    <row r="93" spans="3:6" x14ac:dyDescent="0.25">
      <c r="C93" s="8" t="s">
        <v>39</v>
      </c>
      <c r="D93" s="13">
        <v>0.6966441047001467</v>
      </c>
    </row>
    <row r="94" spans="3:6" x14ac:dyDescent="0.25">
      <c r="C94" s="8" t="s">
        <v>40</v>
      </c>
      <c r="D94" s="13">
        <v>0.6260331467929402</v>
      </c>
    </row>
    <row r="95" spans="3:6" x14ac:dyDescent="0.25">
      <c r="C95" s="8" t="s">
        <v>41</v>
      </c>
      <c r="D95" s="13">
        <v>0.56778327172801657</v>
      </c>
    </row>
    <row r="96" spans="3:6" x14ac:dyDescent="0.25">
      <c r="C96" s="8" t="s">
        <v>42</v>
      </c>
      <c r="D96" s="13">
        <v>0.55120829816534145</v>
      </c>
    </row>
    <row r="97" spans="3:9" x14ac:dyDescent="0.25">
      <c r="C97" t="s">
        <v>43</v>
      </c>
    </row>
    <row r="98" spans="3:9" ht="107.25" customHeight="1" x14ac:dyDescent="0.25"/>
    <row r="99" spans="3:9" x14ac:dyDescent="0.25">
      <c r="D99" s="236" t="s">
        <v>60</v>
      </c>
      <c r="E99" s="236"/>
      <c r="F99" s="236"/>
      <c r="G99" s="236"/>
      <c r="H99" s="236"/>
    </row>
    <row r="100" spans="3:9" ht="15.75" x14ac:dyDescent="0.25">
      <c r="C100" s="1" t="s">
        <v>6</v>
      </c>
      <c r="D100" s="1">
        <v>2013</v>
      </c>
      <c r="E100" s="1">
        <v>2014</v>
      </c>
      <c r="F100" s="1">
        <v>2015</v>
      </c>
      <c r="G100" s="1">
        <v>2016</v>
      </c>
      <c r="H100" s="1">
        <v>2017</v>
      </c>
    </row>
    <row r="101" spans="3:9" x14ac:dyDescent="0.25">
      <c r="C101" s="8" t="s">
        <v>48</v>
      </c>
      <c r="D101" s="15">
        <v>12985.675010000001</v>
      </c>
      <c r="E101" s="15">
        <v>14322.383394999999</v>
      </c>
      <c r="F101" s="15">
        <v>14440.670361</v>
      </c>
      <c r="G101" s="15">
        <v>14155.165273000001</v>
      </c>
      <c r="H101" s="15">
        <v>14474.441104</v>
      </c>
      <c r="I101" s="26"/>
    </row>
    <row r="102" spans="3:9" x14ac:dyDescent="0.25">
      <c r="C102" s="6" t="s">
        <v>49</v>
      </c>
      <c r="D102" s="15">
        <v>1987.8750649999999</v>
      </c>
      <c r="E102" s="15">
        <v>1985.162065</v>
      </c>
      <c r="F102" s="15">
        <v>2002.4195179999999</v>
      </c>
      <c r="G102" s="15">
        <v>546.61307999999997</v>
      </c>
      <c r="H102" s="15">
        <v>330.83112799999998</v>
      </c>
      <c r="I102" s="26"/>
    </row>
    <row r="103" spans="3:9" x14ac:dyDescent="0.25">
      <c r="C103" s="6" t="s">
        <v>50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26"/>
    </row>
    <row r="104" spans="3:9" x14ac:dyDescent="0.25">
      <c r="C104" s="6" t="s">
        <v>51</v>
      </c>
      <c r="D104" s="15">
        <v>1987.8750649999999</v>
      </c>
      <c r="E104" s="15">
        <v>1985.162065</v>
      </c>
      <c r="F104" s="15">
        <v>2002.4195179999999</v>
      </c>
      <c r="G104" s="15">
        <v>546.61307999999997</v>
      </c>
      <c r="H104" s="15">
        <v>330.83112799999998</v>
      </c>
      <c r="I104" s="26"/>
    </row>
    <row r="105" spans="3:9" x14ac:dyDescent="0.25">
      <c r="C105" s="6" t="s">
        <v>52</v>
      </c>
      <c r="D105" s="15">
        <v>7136.6404899999998</v>
      </c>
      <c r="E105" s="15">
        <v>8295.4732019999992</v>
      </c>
      <c r="F105" s="15">
        <v>8855.0645910000003</v>
      </c>
      <c r="G105" s="15">
        <v>9917.8490739999997</v>
      </c>
      <c r="H105" s="15">
        <v>9810.6472759999997</v>
      </c>
      <c r="I105" s="26"/>
    </row>
    <row r="106" spans="3:9" x14ac:dyDescent="0.25">
      <c r="C106" s="6" t="s">
        <v>53</v>
      </c>
      <c r="D106" s="15">
        <v>1233.4022450000002</v>
      </c>
      <c r="E106" s="15">
        <v>1241.0799080000002</v>
      </c>
      <c r="F106" s="15">
        <v>1189.920298</v>
      </c>
      <c r="G106" s="15">
        <v>1188.9801649999999</v>
      </c>
      <c r="H106" s="15">
        <v>1244.2022039999999</v>
      </c>
      <c r="I106" s="26"/>
    </row>
    <row r="107" spans="3:9" x14ac:dyDescent="0.25">
      <c r="C107" s="6" t="s">
        <v>54</v>
      </c>
      <c r="D107" s="15">
        <v>2132.9811830000003</v>
      </c>
      <c r="E107" s="15">
        <v>2158.628698</v>
      </c>
      <c r="F107" s="15">
        <v>2105.2140509999999</v>
      </c>
      <c r="G107" s="15">
        <v>2352.7984660000002</v>
      </c>
      <c r="H107" s="15">
        <v>2900.372875</v>
      </c>
      <c r="I107" s="26"/>
    </row>
    <row r="108" spans="3:9" x14ac:dyDescent="0.25">
      <c r="C108" s="6" t="s">
        <v>55</v>
      </c>
      <c r="D108" s="15">
        <v>351.52281800000003</v>
      </c>
      <c r="E108" s="15">
        <v>0</v>
      </c>
      <c r="F108" s="15">
        <v>138.073128</v>
      </c>
      <c r="G108" s="15">
        <v>0</v>
      </c>
      <c r="H108" s="15">
        <v>0</v>
      </c>
      <c r="I108" s="26"/>
    </row>
    <row r="109" spans="3:9" x14ac:dyDescent="0.25">
      <c r="C109" s="6" t="s">
        <v>56</v>
      </c>
      <c r="D109" s="15">
        <v>143.253209</v>
      </c>
      <c r="E109" s="15">
        <v>158.12111400000001</v>
      </c>
      <c r="F109" s="15">
        <v>149.97877500000001</v>
      </c>
      <c r="G109" s="15">
        <v>148.924488</v>
      </c>
      <c r="H109" s="15">
        <v>188.387621</v>
      </c>
      <c r="I109" s="26"/>
    </row>
    <row r="110" spans="3:9" x14ac:dyDescent="0.25">
      <c r="C110" s="6" t="s">
        <v>57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26"/>
    </row>
    <row r="111" spans="3:9" x14ac:dyDescent="0.25">
      <c r="C111" s="6" t="s">
        <v>58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26"/>
    </row>
    <row r="112" spans="3:9" x14ac:dyDescent="0.25">
      <c r="C112" t="s">
        <v>59</v>
      </c>
    </row>
    <row r="113" spans="3:8" ht="66" customHeight="1" x14ac:dyDescent="0.25"/>
    <row r="114" spans="3:8" ht="15.75" x14ac:dyDescent="0.25">
      <c r="C114" s="1" t="s">
        <v>265</v>
      </c>
      <c r="D114" s="4">
        <v>0.86433950148852956</v>
      </c>
    </row>
    <row r="115" spans="3:8" ht="15.75" x14ac:dyDescent="0.25">
      <c r="C115" s="1" t="s">
        <v>266</v>
      </c>
      <c r="D115" s="4">
        <v>1</v>
      </c>
    </row>
    <row r="116" spans="3:8" ht="15.75" x14ac:dyDescent="0.25">
      <c r="C116" s="1" t="s">
        <v>267</v>
      </c>
      <c r="D116" s="4">
        <v>0.12510526679091599</v>
      </c>
    </row>
    <row r="118" spans="3:8" ht="54" customHeight="1" x14ac:dyDescent="0.25"/>
    <row r="119" spans="3:8" ht="47.25" x14ac:dyDescent="0.25">
      <c r="C119" s="2" t="s">
        <v>6</v>
      </c>
      <c r="D119" s="16" t="s">
        <v>61</v>
      </c>
      <c r="E119" s="16" t="s">
        <v>66</v>
      </c>
      <c r="F119" s="16" t="s">
        <v>67</v>
      </c>
      <c r="G119" s="16" t="s">
        <v>68</v>
      </c>
      <c r="H119" s="16" t="s">
        <v>69</v>
      </c>
    </row>
    <row r="120" spans="3:8" x14ac:dyDescent="0.25">
      <c r="C120" s="3" t="s">
        <v>62</v>
      </c>
      <c r="D120" s="19">
        <v>362719.87869333848</v>
      </c>
      <c r="E120" s="19">
        <v>1293420.2582165999</v>
      </c>
      <c r="F120" s="19">
        <v>3183013.7249999996</v>
      </c>
      <c r="G120" s="19">
        <v>3379936.1173773999</v>
      </c>
      <c r="H120" s="19">
        <v>3318342.6880000001</v>
      </c>
    </row>
    <row r="121" spans="3:8" x14ac:dyDescent="0.25">
      <c r="C121" s="3" t="s">
        <v>63</v>
      </c>
      <c r="D121" s="19"/>
      <c r="E121" s="19">
        <v>2.5658929498874312</v>
      </c>
      <c r="F121" s="19">
        <v>3.3877023454938326</v>
      </c>
      <c r="G121" s="19">
        <v>3.6591547857168409</v>
      </c>
      <c r="H121" s="19">
        <v>3.5742498315146012</v>
      </c>
    </row>
    <row r="122" spans="3:8" x14ac:dyDescent="0.25">
      <c r="C122" t="s">
        <v>64</v>
      </c>
    </row>
    <row r="123" spans="3:8" x14ac:dyDescent="0.25">
      <c r="C123" t="s">
        <v>65</v>
      </c>
    </row>
    <row r="128" spans="3:8" ht="63" x14ac:dyDescent="0.25">
      <c r="C128" s="16" t="s">
        <v>72</v>
      </c>
      <c r="D128" s="16" t="s">
        <v>73</v>
      </c>
      <c r="E128" s="16" t="s">
        <v>74</v>
      </c>
      <c r="F128" s="16" t="s">
        <v>75</v>
      </c>
    </row>
    <row r="129" spans="3:10" x14ac:dyDescent="0.25">
      <c r="C129" s="18">
        <v>2016</v>
      </c>
      <c r="D129" s="17">
        <v>58.338902183323512</v>
      </c>
      <c r="E129" s="18" t="s">
        <v>76</v>
      </c>
      <c r="F129" s="17">
        <v>57.392022201975841</v>
      </c>
    </row>
    <row r="130" spans="3:10" x14ac:dyDescent="0.25">
      <c r="C130" t="s">
        <v>77</v>
      </c>
    </row>
    <row r="131" spans="3:10" x14ac:dyDescent="0.25">
      <c r="C131" t="s">
        <v>122</v>
      </c>
    </row>
    <row r="134" spans="3:10" x14ac:dyDescent="0.25">
      <c r="C134" s="234" t="s">
        <v>116</v>
      </c>
      <c r="D134" s="234"/>
      <c r="E134" s="234"/>
      <c r="F134" s="234"/>
    </row>
    <row r="135" spans="3:10" ht="63" x14ac:dyDescent="0.25">
      <c r="C135" s="16" t="s">
        <v>72</v>
      </c>
      <c r="D135" s="16" t="s">
        <v>73</v>
      </c>
      <c r="E135" s="16" t="s">
        <v>74</v>
      </c>
      <c r="F135" s="16" t="s">
        <v>78</v>
      </c>
    </row>
    <row r="136" spans="3:10" x14ac:dyDescent="0.25">
      <c r="C136" s="3">
        <v>2016</v>
      </c>
      <c r="D136" s="3">
        <v>58.123699396269956</v>
      </c>
      <c r="E136" s="3" t="s">
        <v>115</v>
      </c>
      <c r="F136" s="3">
        <v>57.408734036051442</v>
      </c>
    </row>
    <row r="137" spans="3:10" ht="15.75" x14ac:dyDescent="0.25">
      <c r="C137" s="237" t="s">
        <v>80</v>
      </c>
      <c r="D137" s="238"/>
      <c r="E137" s="238"/>
      <c r="F137" s="238"/>
      <c r="G137" s="238"/>
      <c r="H137" s="238"/>
    </row>
    <row r="140" spans="3:10" x14ac:dyDescent="0.25">
      <c r="C140" s="234" t="s">
        <v>118</v>
      </c>
      <c r="D140" s="234"/>
      <c r="E140" s="234"/>
      <c r="F140" s="234"/>
      <c r="G140" s="234"/>
    </row>
    <row r="141" spans="3:10" ht="63" x14ac:dyDescent="0.25">
      <c r="C141" s="16" t="s">
        <v>72</v>
      </c>
      <c r="D141" s="16" t="s">
        <v>73</v>
      </c>
      <c r="E141" s="16" t="s">
        <v>74</v>
      </c>
      <c r="F141" s="16" t="s">
        <v>79</v>
      </c>
      <c r="G141" s="16" t="s">
        <v>78</v>
      </c>
    </row>
    <row r="142" spans="3:10" x14ac:dyDescent="0.25">
      <c r="C142" s="3">
        <v>2016</v>
      </c>
      <c r="D142" s="3">
        <v>72.686275700223874</v>
      </c>
      <c r="E142" s="3" t="s">
        <v>117</v>
      </c>
      <c r="F142" s="3">
        <v>17</v>
      </c>
      <c r="G142" s="3">
        <v>70.467503479200246</v>
      </c>
    </row>
    <row r="143" spans="3:10" ht="15.75" x14ac:dyDescent="0.25">
      <c r="C143" s="239" t="s">
        <v>81</v>
      </c>
      <c r="D143" s="239"/>
      <c r="E143" s="239"/>
      <c r="F143" s="239"/>
      <c r="G143" s="239"/>
      <c r="H143" s="239"/>
      <c r="I143" s="239"/>
      <c r="J143" s="239"/>
    </row>
    <row r="150" spans="3:16" x14ac:dyDescent="0.25">
      <c r="C150" s="234"/>
      <c r="D150" s="234"/>
      <c r="E150" s="234"/>
      <c r="F150" s="22"/>
    </row>
    <row r="152" spans="3:16" ht="15.75" x14ac:dyDescent="0.25">
      <c r="C152" s="190" t="s">
        <v>82</v>
      </c>
      <c r="D152" s="191"/>
      <c r="E152" s="16">
        <v>2016</v>
      </c>
      <c r="G152" s="190" t="s">
        <v>82</v>
      </c>
      <c r="H152" s="191"/>
      <c r="I152" s="16">
        <v>2016</v>
      </c>
      <c r="L152" s="234"/>
      <c r="M152" s="234"/>
      <c r="N152" s="234"/>
      <c r="O152" s="234"/>
      <c r="P152" s="234"/>
    </row>
    <row r="153" spans="3:16" x14ac:dyDescent="0.25">
      <c r="C153" s="219" t="s">
        <v>83</v>
      </c>
      <c r="D153" s="14" t="s">
        <v>84</v>
      </c>
      <c r="E153" s="20">
        <v>138515.84891073301</v>
      </c>
      <c r="G153" s="220" t="s">
        <v>85</v>
      </c>
      <c r="H153" s="3" t="s">
        <v>86</v>
      </c>
      <c r="I153" s="4">
        <v>0.42154471544715449</v>
      </c>
    </row>
    <row r="154" spans="3:16" x14ac:dyDescent="0.25">
      <c r="C154" s="219"/>
      <c r="D154" s="14" t="s">
        <v>87</v>
      </c>
      <c r="E154" s="20">
        <v>93748.281193914459</v>
      </c>
      <c r="G154" s="221"/>
      <c r="H154" s="3" t="s">
        <v>88</v>
      </c>
      <c r="I154" s="9">
        <v>53.113995485327315</v>
      </c>
    </row>
    <row r="155" spans="3:16" x14ac:dyDescent="0.25">
      <c r="C155" s="219"/>
      <c r="D155" s="14" t="s">
        <v>89</v>
      </c>
      <c r="E155" s="21">
        <v>9.7518100010796027E-2</v>
      </c>
      <c r="G155" s="221"/>
      <c r="H155" s="3" t="s">
        <v>90</v>
      </c>
      <c r="I155" s="9">
        <v>53.853273137697514</v>
      </c>
    </row>
    <row r="156" spans="3:16" x14ac:dyDescent="0.25">
      <c r="C156" s="219" t="s">
        <v>91</v>
      </c>
      <c r="D156" s="14" t="s">
        <v>92</v>
      </c>
      <c r="E156" s="21">
        <v>0.79967271191045297</v>
      </c>
      <c r="G156" s="222"/>
      <c r="H156" s="3" t="s">
        <v>93</v>
      </c>
      <c r="I156" s="4">
        <v>0.53852667231160034</v>
      </c>
    </row>
    <row r="157" spans="3:16" x14ac:dyDescent="0.25">
      <c r="C157" s="219"/>
      <c r="D157" s="14" t="s">
        <v>94</v>
      </c>
      <c r="E157" s="21">
        <v>0.42682651564731788</v>
      </c>
      <c r="G157" s="220" t="s">
        <v>30</v>
      </c>
      <c r="H157" s="3" t="s">
        <v>95</v>
      </c>
      <c r="I157" s="4">
        <v>0.94791695349285454</v>
      </c>
    </row>
    <row r="158" spans="3:16" x14ac:dyDescent="0.25">
      <c r="C158" s="219"/>
      <c r="D158" s="14" t="s">
        <v>96</v>
      </c>
      <c r="E158" s="21">
        <v>0.92074187789104567</v>
      </c>
      <c r="G158" s="221"/>
      <c r="H158" s="3" t="s">
        <v>97</v>
      </c>
      <c r="I158" s="4">
        <v>1</v>
      </c>
    </row>
    <row r="159" spans="3:16" x14ac:dyDescent="0.25">
      <c r="C159" s="219"/>
      <c r="D159" s="14" t="s">
        <v>98</v>
      </c>
      <c r="E159" s="8">
        <v>100</v>
      </c>
      <c r="G159" s="222"/>
      <c r="H159" s="3" t="s">
        <v>99</v>
      </c>
      <c r="I159" s="9">
        <v>11.982833400000001</v>
      </c>
    </row>
    <row r="160" spans="3:16" x14ac:dyDescent="0.25">
      <c r="C160" s="219" t="s">
        <v>100</v>
      </c>
      <c r="D160" s="14" t="s">
        <v>101</v>
      </c>
      <c r="E160" s="19">
        <v>5.3641126257239788</v>
      </c>
      <c r="G160" s="220" t="s">
        <v>102</v>
      </c>
      <c r="H160" s="3" t="s">
        <v>103</v>
      </c>
      <c r="I160" s="4">
        <v>1</v>
      </c>
    </row>
    <row r="161" spans="3:11" x14ac:dyDescent="0.25">
      <c r="C161" s="219"/>
      <c r="D161" s="14" t="s">
        <v>104</v>
      </c>
      <c r="E161" s="21">
        <v>0.5</v>
      </c>
      <c r="G161" s="221"/>
      <c r="H161" s="3" t="s">
        <v>105</v>
      </c>
      <c r="I161" s="4">
        <v>0.12510526679091599</v>
      </c>
    </row>
    <row r="162" spans="3:11" x14ac:dyDescent="0.25">
      <c r="C162" s="220" t="s">
        <v>106</v>
      </c>
      <c r="D162" s="14" t="s">
        <v>107</v>
      </c>
      <c r="E162" s="19">
        <v>0.33333333333333331</v>
      </c>
      <c r="G162" s="221"/>
      <c r="H162" s="3" t="s">
        <v>119</v>
      </c>
      <c r="I162" s="4">
        <v>0.62544144999999995</v>
      </c>
    </row>
    <row r="163" spans="3:11" x14ac:dyDescent="0.25">
      <c r="C163" s="221"/>
      <c r="D163" s="14" t="s">
        <v>108</v>
      </c>
      <c r="E163" s="19">
        <v>0.95717592592592593</v>
      </c>
      <c r="G163" s="222"/>
      <c r="H163" s="3" t="s">
        <v>120</v>
      </c>
      <c r="I163" s="4">
        <v>0.51221395999999997</v>
      </c>
    </row>
    <row r="164" spans="3:11" x14ac:dyDescent="0.25">
      <c r="C164" s="222"/>
      <c r="D164" s="14" t="s">
        <v>109</v>
      </c>
      <c r="E164" s="19">
        <v>1</v>
      </c>
      <c r="G164" s="220" t="s">
        <v>41</v>
      </c>
      <c r="H164" s="3" t="s">
        <v>110</v>
      </c>
      <c r="I164" s="9">
        <v>31.614987436839055</v>
      </c>
    </row>
    <row r="165" spans="3:11" x14ac:dyDescent="0.25">
      <c r="C165" s="223" t="s">
        <v>111</v>
      </c>
      <c r="D165" s="224"/>
      <c r="E165" s="19">
        <v>58.123699396269956</v>
      </c>
      <c r="G165" s="221"/>
      <c r="H165" s="3" t="s">
        <v>112</v>
      </c>
      <c r="I165" s="9">
        <v>3.175304415053704</v>
      </c>
    </row>
    <row r="166" spans="3:11" x14ac:dyDescent="0.25">
      <c r="G166" s="222"/>
      <c r="H166" s="3" t="s">
        <v>113</v>
      </c>
      <c r="I166" s="9">
        <v>5.3842118342214986</v>
      </c>
    </row>
    <row r="167" spans="3:11" x14ac:dyDescent="0.25">
      <c r="G167" s="225" t="s">
        <v>114</v>
      </c>
      <c r="H167" s="225"/>
      <c r="I167" s="9">
        <v>72.686275700223874</v>
      </c>
    </row>
    <row r="168" spans="3:11" x14ac:dyDescent="0.25">
      <c r="G168" t="s">
        <v>121</v>
      </c>
    </row>
    <row r="171" spans="3:11" ht="63" x14ac:dyDescent="0.25">
      <c r="C171" s="16" t="s">
        <v>125</v>
      </c>
      <c r="D171" s="16" t="s">
        <v>123</v>
      </c>
      <c r="E171" s="16" t="s">
        <v>124</v>
      </c>
    </row>
    <row r="172" spans="3:11" x14ac:dyDescent="0.25">
      <c r="C172" s="23">
        <v>630</v>
      </c>
      <c r="D172" s="23">
        <v>15.2</v>
      </c>
      <c r="E172" s="23">
        <v>114.65</v>
      </c>
    </row>
    <row r="174" spans="3:11" x14ac:dyDescent="0.25">
      <c r="F174" s="35"/>
      <c r="G174" s="35"/>
      <c r="H174" s="35"/>
      <c r="I174" s="35"/>
      <c r="J174" s="35"/>
      <c r="K174" s="35"/>
    </row>
    <row r="175" spans="3:11" x14ac:dyDescent="0.25">
      <c r="F175" s="35"/>
      <c r="G175" s="35"/>
      <c r="H175" s="35"/>
      <c r="I175" s="35"/>
      <c r="J175" s="35"/>
      <c r="K175" s="35"/>
    </row>
    <row r="178" spans="3:12" ht="57" x14ac:dyDescent="0.25">
      <c r="C178" s="36" t="s">
        <v>150</v>
      </c>
      <c r="D178" s="36" t="s">
        <v>151</v>
      </c>
      <c r="E178" s="36" t="s">
        <v>152</v>
      </c>
      <c r="F178" s="36" t="s">
        <v>187</v>
      </c>
      <c r="G178" s="36" t="s">
        <v>153</v>
      </c>
      <c r="H178" s="36" t="s">
        <v>187</v>
      </c>
      <c r="I178" s="36" t="s">
        <v>154</v>
      </c>
      <c r="J178" s="36" t="s">
        <v>187</v>
      </c>
      <c r="K178" s="36" t="s">
        <v>155</v>
      </c>
      <c r="L178" s="36" t="s">
        <v>187</v>
      </c>
    </row>
    <row r="179" spans="3:12" s="83" customFormat="1" ht="16.5" x14ac:dyDescent="0.25">
      <c r="C179" s="134" t="s">
        <v>156</v>
      </c>
      <c r="D179" s="134" t="s">
        <v>157</v>
      </c>
      <c r="E179" s="135">
        <v>52235</v>
      </c>
      <c r="F179" s="46">
        <f t="shared" ref="F179:F192" si="2">E179/$E$193</f>
        <v>0.39713675311148111</v>
      </c>
      <c r="G179" s="135">
        <v>431</v>
      </c>
      <c r="H179" s="136">
        <f t="shared" ref="H179:H192" si="3">G179/$G$193</f>
        <v>0.37707786526684167</v>
      </c>
      <c r="I179" s="135">
        <v>262</v>
      </c>
      <c r="J179" s="46">
        <f t="shared" ref="J179:J192" si="4">I179/$I$193</f>
        <v>0.21688741721854304</v>
      </c>
      <c r="K179" s="135">
        <v>693</v>
      </c>
      <c r="L179" s="46">
        <f t="shared" ref="L179:L192" si="5">K179/$K$193</f>
        <v>0.29476818375159508</v>
      </c>
    </row>
    <row r="180" spans="3:12" ht="16.5" x14ac:dyDescent="0.25">
      <c r="C180" s="38" t="s">
        <v>156</v>
      </c>
      <c r="D180" s="38" t="s">
        <v>158</v>
      </c>
      <c r="E180" s="37">
        <v>32537</v>
      </c>
      <c r="F180" s="13">
        <f t="shared" si="2"/>
        <v>0.24737510358932252</v>
      </c>
      <c r="G180" s="37">
        <v>193</v>
      </c>
      <c r="H180" s="45">
        <f t="shared" si="3"/>
        <v>0.16885389326334208</v>
      </c>
      <c r="I180" s="37">
        <v>195</v>
      </c>
      <c r="J180" s="13">
        <f t="shared" si="4"/>
        <v>0.16142384105960264</v>
      </c>
      <c r="K180" s="37">
        <v>388</v>
      </c>
      <c r="L180" s="13">
        <f t="shared" si="5"/>
        <v>0.16503615482773287</v>
      </c>
    </row>
    <row r="181" spans="3:12" ht="16.5" x14ac:dyDescent="0.25">
      <c r="C181" s="38" t="s">
        <v>156</v>
      </c>
      <c r="D181" s="38" t="s">
        <v>159</v>
      </c>
      <c r="E181" s="37">
        <v>8197</v>
      </c>
      <c r="F181" s="13">
        <f t="shared" si="2"/>
        <v>6.2320856997316182E-2</v>
      </c>
      <c r="G181" s="37">
        <v>72</v>
      </c>
      <c r="H181" s="45">
        <f t="shared" si="3"/>
        <v>6.2992125984251968E-2</v>
      </c>
      <c r="I181" s="37">
        <v>180</v>
      </c>
      <c r="J181" s="13">
        <f t="shared" si="4"/>
        <v>0.1490066225165563</v>
      </c>
      <c r="K181" s="37">
        <v>252</v>
      </c>
      <c r="L181" s="13">
        <f t="shared" si="5"/>
        <v>0.10718843045512548</v>
      </c>
    </row>
    <row r="182" spans="3:12" ht="16.5" x14ac:dyDescent="0.25">
      <c r="C182" s="38" t="s">
        <v>156</v>
      </c>
      <c r="D182" s="38" t="s">
        <v>160</v>
      </c>
      <c r="E182" s="37">
        <v>7488</v>
      </c>
      <c r="F182" s="13">
        <f t="shared" si="2"/>
        <v>5.6930410783933579E-2</v>
      </c>
      <c r="G182" s="37">
        <v>107</v>
      </c>
      <c r="H182" s="45">
        <f t="shared" si="3"/>
        <v>9.361329833770779E-2</v>
      </c>
      <c r="I182" s="37">
        <v>58</v>
      </c>
      <c r="J182" s="13">
        <f t="shared" si="4"/>
        <v>4.8013245033112585E-2</v>
      </c>
      <c r="K182" s="37">
        <v>165</v>
      </c>
      <c r="L182" s="13">
        <f t="shared" si="5"/>
        <v>7.0182900893236921E-2</v>
      </c>
    </row>
    <row r="183" spans="3:12" ht="16.5" x14ac:dyDescent="0.25">
      <c r="C183" s="38" t="s">
        <v>156</v>
      </c>
      <c r="D183" s="38" t="s">
        <v>161</v>
      </c>
      <c r="E183" s="37">
        <v>7269</v>
      </c>
      <c r="F183" s="13">
        <f t="shared" si="2"/>
        <v>5.5265378737768857E-2</v>
      </c>
      <c r="G183" s="37">
        <v>21</v>
      </c>
      <c r="H183" s="45">
        <f t="shared" si="3"/>
        <v>1.8372703412073491E-2</v>
      </c>
      <c r="I183" s="37">
        <v>49</v>
      </c>
      <c r="J183" s="13">
        <f t="shared" si="4"/>
        <v>4.0562913907284767E-2</v>
      </c>
      <c r="K183" s="37">
        <v>70</v>
      </c>
      <c r="L183" s="13">
        <f t="shared" si="5"/>
        <v>2.9774564015312633E-2</v>
      </c>
    </row>
    <row r="184" spans="3:12" ht="16.5" x14ac:dyDescent="0.25">
      <c r="C184" s="38" t="s">
        <v>156</v>
      </c>
      <c r="D184" s="38" t="s">
        <v>162</v>
      </c>
      <c r="E184" s="37">
        <v>5430</v>
      </c>
      <c r="F184" s="13">
        <f t="shared" si="2"/>
        <v>4.12836712816185E-2</v>
      </c>
      <c r="G184" s="37">
        <v>22</v>
      </c>
      <c r="H184" s="45">
        <f t="shared" si="3"/>
        <v>1.9247594050743656E-2</v>
      </c>
      <c r="I184" s="37">
        <v>31</v>
      </c>
      <c r="J184" s="13">
        <f t="shared" si="4"/>
        <v>2.5662251655629138E-2</v>
      </c>
      <c r="K184" s="37">
        <v>53</v>
      </c>
      <c r="L184" s="13">
        <f t="shared" si="5"/>
        <v>2.2543598468736707E-2</v>
      </c>
    </row>
    <row r="185" spans="3:12" ht="16.5" x14ac:dyDescent="0.25">
      <c r="C185" s="38" t="s">
        <v>156</v>
      </c>
      <c r="D185" s="38" t="s">
        <v>163</v>
      </c>
      <c r="E185" s="37">
        <v>4426</v>
      </c>
      <c r="F185" s="13">
        <f t="shared" si="2"/>
        <v>3.365037368184963E-2</v>
      </c>
      <c r="G185" s="37">
        <v>98</v>
      </c>
      <c r="H185" s="45">
        <f t="shared" si="3"/>
        <v>8.5739282589676294E-2</v>
      </c>
      <c r="I185" s="37">
        <v>63</v>
      </c>
      <c r="J185" s="13">
        <f t="shared" si="4"/>
        <v>5.2152317880794705E-2</v>
      </c>
      <c r="K185" s="37">
        <v>161</v>
      </c>
      <c r="L185" s="13">
        <f t="shared" si="5"/>
        <v>6.8481497235219055E-2</v>
      </c>
    </row>
    <row r="186" spans="3:12" ht="16.5" x14ac:dyDescent="0.25">
      <c r="C186" s="38" t="s">
        <v>156</v>
      </c>
      <c r="D186" s="38" t="s">
        <v>164</v>
      </c>
      <c r="E186" s="37">
        <v>3488</v>
      </c>
      <c r="F186" s="13">
        <f t="shared" si="2"/>
        <v>2.6518866561746839E-2</v>
      </c>
      <c r="G186" s="37">
        <v>36</v>
      </c>
      <c r="H186" s="45">
        <f t="shared" si="3"/>
        <v>3.1496062992125984E-2</v>
      </c>
      <c r="I186" s="37">
        <v>52</v>
      </c>
      <c r="J186" s="13">
        <f t="shared" si="4"/>
        <v>4.3046357615894038E-2</v>
      </c>
      <c r="K186" s="37">
        <v>88</v>
      </c>
      <c r="L186" s="13">
        <f t="shared" si="5"/>
        <v>3.7430880476393022E-2</v>
      </c>
    </row>
    <row r="187" spans="3:12" ht="16.5" x14ac:dyDescent="0.25">
      <c r="C187" s="38" t="s">
        <v>156</v>
      </c>
      <c r="D187" s="38" t="s">
        <v>165</v>
      </c>
      <c r="E187" s="37">
        <v>2830</v>
      </c>
      <c r="F187" s="13">
        <f t="shared" si="2"/>
        <v>2.1516167537197119E-2</v>
      </c>
      <c r="G187" s="37">
        <v>37</v>
      </c>
      <c r="H187" s="45">
        <f t="shared" si="3"/>
        <v>3.2370953630796152E-2</v>
      </c>
      <c r="I187" s="37">
        <v>80</v>
      </c>
      <c r="J187" s="13">
        <f t="shared" si="4"/>
        <v>6.6225165562913912E-2</v>
      </c>
      <c r="K187" s="37">
        <v>117</v>
      </c>
      <c r="L187" s="13">
        <f t="shared" si="5"/>
        <v>4.9766056997022544E-2</v>
      </c>
    </row>
    <row r="188" spans="3:12" ht="16.5" x14ac:dyDescent="0.25">
      <c r="C188" s="38" t="s">
        <v>156</v>
      </c>
      <c r="D188" s="38" t="s">
        <v>166</v>
      </c>
      <c r="E188" s="37">
        <v>2336</v>
      </c>
      <c r="F188" s="13">
        <f t="shared" si="2"/>
        <v>1.7760341825757059E-2</v>
      </c>
      <c r="G188" s="37">
        <v>13</v>
      </c>
      <c r="H188" s="45">
        <f t="shared" si="3"/>
        <v>1.1373578302712161E-2</v>
      </c>
      <c r="I188" s="37">
        <v>41</v>
      </c>
      <c r="J188" s="13">
        <f t="shared" si="4"/>
        <v>3.3940397350993377E-2</v>
      </c>
      <c r="K188" s="37">
        <v>54</v>
      </c>
      <c r="L188" s="13">
        <f t="shared" si="5"/>
        <v>2.2968949383241174E-2</v>
      </c>
    </row>
    <row r="189" spans="3:12" ht="16.5" x14ac:dyDescent="0.25">
      <c r="C189" s="38" t="s">
        <v>156</v>
      </c>
      <c r="D189" s="38" t="s">
        <v>167</v>
      </c>
      <c r="E189" s="37">
        <v>2136</v>
      </c>
      <c r="F189" s="13">
        <f t="shared" si="2"/>
        <v>1.6239764614647722E-2</v>
      </c>
      <c r="G189" s="37">
        <v>26</v>
      </c>
      <c r="H189" s="45">
        <f t="shared" si="3"/>
        <v>2.2747156605424323E-2</v>
      </c>
      <c r="I189" s="37">
        <v>35</v>
      </c>
      <c r="J189" s="13">
        <f t="shared" si="4"/>
        <v>2.8973509933774833E-2</v>
      </c>
      <c r="K189" s="37">
        <v>61</v>
      </c>
      <c r="L189" s="13">
        <f t="shared" si="5"/>
        <v>2.5946405784772437E-2</v>
      </c>
    </row>
    <row r="190" spans="3:12" ht="16.5" x14ac:dyDescent="0.25">
      <c r="C190" s="38" t="s">
        <v>156</v>
      </c>
      <c r="D190" s="38" t="s">
        <v>168</v>
      </c>
      <c r="E190" s="37">
        <v>1702</v>
      </c>
      <c r="F190" s="13">
        <f t="shared" si="2"/>
        <v>1.2940112066540459E-2</v>
      </c>
      <c r="G190" s="37">
        <v>28</v>
      </c>
      <c r="H190" s="45">
        <f t="shared" si="3"/>
        <v>2.4496937882764653E-2</v>
      </c>
      <c r="I190" s="37">
        <v>62</v>
      </c>
      <c r="J190" s="13">
        <f t="shared" si="4"/>
        <v>5.1324503311258277E-2</v>
      </c>
      <c r="K190" s="37">
        <v>90</v>
      </c>
      <c r="L190" s="13">
        <f t="shared" si="5"/>
        <v>3.8281582305401955E-2</v>
      </c>
    </row>
    <row r="191" spans="3:12" ht="16.5" x14ac:dyDescent="0.25">
      <c r="C191" s="38" t="s">
        <v>156</v>
      </c>
      <c r="D191" s="38" t="s">
        <v>169</v>
      </c>
      <c r="E191" s="37">
        <v>1157</v>
      </c>
      <c r="F191" s="13">
        <f t="shared" si="2"/>
        <v>8.7965391662675144E-3</v>
      </c>
      <c r="G191" s="37">
        <v>49</v>
      </c>
      <c r="H191" s="45">
        <f t="shared" si="3"/>
        <v>4.2869641294838147E-2</v>
      </c>
      <c r="I191" s="37">
        <v>80</v>
      </c>
      <c r="J191" s="13">
        <f t="shared" si="4"/>
        <v>6.6225165562913912E-2</v>
      </c>
      <c r="K191" s="37">
        <v>129</v>
      </c>
      <c r="L191" s="13">
        <f t="shared" si="5"/>
        <v>5.4870267971076137E-2</v>
      </c>
    </row>
    <row r="192" spans="3:12" ht="16.5" x14ac:dyDescent="0.25">
      <c r="C192" s="38" t="s">
        <v>156</v>
      </c>
      <c r="D192" s="38" t="s">
        <v>170</v>
      </c>
      <c r="E192" s="37">
        <v>298</v>
      </c>
      <c r="F192" s="13">
        <f t="shared" si="2"/>
        <v>2.2656600445529122E-3</v>
      </c>
      <c r="G192" s="37">
        <v>10</v>
      </c>
      <c r="H192" s="45">
        <f t="shared" si="3"/>
        <v>8.7489063867016627E-3</v>
      </c>
      <c r="I192" s="37">
        <v>20</v>
      </c>
      <c r="J192" s="13">
        <f t="shared" si="4"/>
        <v>1.6556291390728478E-2</v>
      </c>
      <c r="K192" s="37">
        <v>30</v>
      </c>
      <c r="L192" s="13">
        <f t="shared" si="5"/>
        <v>1.2760527435133985E-2</v>
      </c>
    </row>
    <row r="193" spans="3:16" x14ac:dyDescent="0.25">
      <c r="C193" s="118" t="s">
        <v>146</v>
      </c>
      <c r="D193" s="118"/>
      <c r="E193" s="28">
        <f>SUM(E179:E192)</f>
        <v>131529</v>
      </c>
      <c r="F193" s="46">
        <f>SUM(F179:F192)</f>
        <v>0.99999999999999989</v>
      </c>
      <c r="G193" s="28">
        <f t="shared" ref="G193" si="6">SUM(G179:G192)</f>
        <v>1143</v>
      </c>
      <c r="H193" s="47">
        <f>SUM(H179:H192)</f>
        <v>1</v>
      </c>
      <c r="I193" s="28">
        <f>SUM(I179:I192)</f>
        <v>1208</v>
      </c>
      <c r="J193" s="13">
        <f>SUM(J179:J192)</f>
        <v>0.99999999999999989</v>
      </c>
      <c r="K193" s="28">
        <f>SUM(K179:K192)</f>
        <v>2351</v>
      </c>
      <c r="L193" s="13">
        <f>SUM(L179:L192)</f>
        <v>0.99999999999999967</v>
      </c>
    </row>
    <row r="197" spans="3:16" ht="99.75" x14ac:dyDescent="0.25">
      <c r="C197" s="36" t="s">
        <v>150</v>
      </c>
      <c r="D197" s="36" t="s">
        <v>151</v>
      </c>
      <c r="E197" s="36" t="s">
        <v>171</v>
      </c>
      <c r="F197" s="36" t="s">
        <v>172</v>
      </c>
      <c r="G197" s="36" t="s">
        <v>173</v>
      </c>
      <c r="H197" s="36" t="s">
        <v>174</v>
      </c>
      <c r="I197" s="36" t="s">
        <v>175</v>
      </c>
      <c r="J197" s="36" t="s">
        <v>176</v>
      </c>
      <c r="K197" s="36" t="s">
        <v>177</v>
      </c>
      <c r="L197" s="36" t="s">
        <v>178</v>
      </c>
      <c r="M197" s="36" t="s">
        <v>179</v>
      </c>
      <c r="N197" s="36" t="s">
        <v>180</v>
      </c>
      <c r="O197" s="36" t="s">
        <v>181</v>
      </c>
      <c r="P197" s="36" t="s">
        <v>182</v>
      </c>
    </row>
    <row r="198" spans="3:16" ht="16.5" x14ac:dyDescent="0.3">
      <c r="C198" s="38" t="s">
        <v>156</v>
      </c>
      <c r="D198" s="38" t="s">
        <v>157</v>
      </c>
      <c r="E198" s="37">
        <v>398400</v>
      </c>
      <c r="F198" s="37">
        <v>394870</v>
      </c>
      <c r="G198" s="37">
        <v>6</v>
      </c>
      <c r="H198" s="37">
        <v>441441</v>
      </c>
      <c r="I198" s="37">
        <v>331411</v>
      </c>
      <c r="J198" s="37">
        <v>9</v>
      </c>
      <c r="K198" s="43">
        <v>2938241</v>
      </c>
      <c r="L198" s="37">
        <v>30000</v>
      </c>
      <c r="M198" s="37">
        <v>400</v>
      </c>
      <c r="N198" s="44">
        <v>2968241</v>
      </c>
      <c r="O198" s="44">
        <v>60</v>
      </c>
      <c r="P198" s="44">
        <v>460</v>
      </c>
    </row>
    <row r="199" spans="3:16" s="83" customFormat="1" ht="16.5" x14ac:dyDescent="0.3">
      <c r="C199" s="134" t="s">
        <v>156</v>
      </c>
      <c r="D199" s="134" t="s">
        <v>158</v>
      </c>
      <c r="E199" s="135">
        <v>40000</v>
      </c>
      <c r="F199" s="135">
        <v>40000</v>
      </c>
      <c r="G199" s="135">
        <v>1</v>
      </c>
      <c r="H199" s="135">
        <v>317000</v>
      </c>
      <c r="I199" s="135">
        <v>246000</v>
      </c>
      <c r="J199" s="135">
        <v>4</v>
      </c>
      <c r="K199" s="137">
        <v>286000</v>
      </c>
      <c r="L199" s="135">
        <v>30000</v>
      </c>
      <c r="M199" s="135">
        <v>320</v>
      </c>
      <c r="N199" s="138">
        <v>316000</v>
      </c>
      <c r="O199" s="138">
        <v>5</v>
      </c>
      <c r="P199" s="138">
        <v>325</v>
      </c>
    </row>
    <row r="200" spans="3:16" ht="16.5" x14ac:dyDescent="0.3">
      <c r="C200" s="38" t="s">
        <v>156</v>
      </c>
      <c r="D200" s="38" t="s">
        <v>168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43">
        <v>0</v>
      </c>
      <c r="L200" s="37">
        <v>22000</v>
      </c>
      <c r="M200" s="37">
        <v>200</v>
      </c>
      <c r="N200" s="44">
        <v>22000</v>
      </c>
      <c r="O200" s="44">
        <v>0</v>
      </c>
      <c r="P200" s="44">
        <v>200</v>
      </c>
    </row>
    <row r="201" spans="3:16" ht="16.5" x14ac:dyDescent="0.3">
      <c r="C201" s="38" t="s">
        <v>156</v>
      </c>
      <c r="D201" s="38" t="s">
        <v>165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43">
        <v>0</v>
      </c>
      <c r="L201" s="37">
        <v>20000</v>
      </c>
      <c r="M201" s="37">
        <v>140</v>
      </c>
      <c r="N201" s="44">
        <v>20000</v>
      </c>
      <c r="O201" s="44">
        <v>0</v>
      </c>
      <c r="P201" s="44">
        <v>140</v>
      </c>
    </row>
    <row r="202" spans="3:16" ht="16.5" x14ac:dyDescent="0.3">
      <c r="C202" s="38" t="s">
        <v>156</v>
      </c>
      <c r="D202" s="38" t="s">
        <v>163</v>
      </c>
      <c r="E202" s="37">
        <v>6000</v>
      </c>
      <c r="F202" s="37">
        <v>5000</v>
      </c>
      <c r="G202" s="37">
        <v>1</v>
      </c>
      <c r="H202" s="37">
        <v>0</v>
      </c>
      <c r="I202" s="37">
        <v>0</v>
      </c>
      <c r="J202" s="37">
        <v>0</v>
      </c>
      <c r="K202" s="43">
        <v>5000</v>
      </c>
      <c r="L202" s="37">
        <v>6000</v>
      </c>
      <c r="M202" s="37">
        <v>120</v>
      </c>
      <c r="N202" s="44">
        <v>11000</v>
      </c>
      <c r="O202" s="44">
        <v>1</v>
      </c>
      <c r="P202" s="44">
        <v>121</v>
      </c>
    </row>
    <row r="203" spans="3:16" ht="16.5" x14ac:dyDescent="0.3">
      <c r="C203" s="38" t="s">
        <v>156</v>
      </c>
      <c r="D203" s="38" t="s">
        <v>164</v>
      </c>
      <c r="E203" s="37">
        <v>0</v>
      </c>
      <c r="F203" s="37">
        <v>0</v>
      </c>
      <c r="G203" s="37">
        <v>0</v>
      </c>
      <c r="H203" s="37">
        <v>1300</v>
      </c>
      <c r="I203" s="37">
        <v>828</v>
      </c>
      <c r="J203" s="37">
        <v>1</v>
      </c>
      <c r="K203" s="43">
        <v>828</v>
      </c>
      <c r="L203" s="37">
        <v>1010</v>
      </c>
      <c r="M203" s="37">
        <v>112</v>
      </c>
      <c r="N203" s="44">
        <v>1838</v>
      </c>
      <c r="O203" s="44">
        <v>1</v>
      </c>
      <c r="P203" s="44">
        <v>113</v>
      </c>
    </row>
    <row r="204" spans="3:16" ht="16.5" x14ac:dyDescent="0.3">
      <c r="C204" s="38" t="s">
        <v>156</v>
      </c>
      <c r="D204" s="38" t="s">
        <v>159</v>
      </c>
      <c r="E204" s="37">
        <v>0</v>
      </c>
      <c r="F204" s="37">
        <v>0</v>
      </c>
      <c r="G204" s="37">
        <v>0</v>
      </c>
      <c r="H204" s="37">
        <v>500</v>
      </c>
      <c r="I204" s="37">
        <v>500</v>
      </c>
      <c r="J204" s="37">
        <v>1</v>
      </c>
      <c r="K204" s="43">
        <v>173537</v>
      </c>
      <c r="L204" s="37">
        <v>15000</v>
      </c>
      <c r="M204" s="37">
        <v>100</v>
      </c>
      <c r="N204" s="44">
        <v>188537</v>
      </c>
      <c r="O204" s="44">
        <v>6</v>
      </c>
      <c r="P204" s="44">
        <v>106</v>
      </c>
    </row>
    <row r="205" spans="3:16" ht="16.5" x14ac:dyDescent="0.3">
      <c r="C205" s="38" t="s">
        <v>156</v>
      </c>
      <c r="D205" s="38" t="s">
        <v>161</v>
      </c>
      <c r="E205" s="37">
        <v>0</v>
      </c>
      <c r="F205" s="37">
        <v>0</v>
      </c>
      <c r="G205" s="37">
        <v>0</v>
      </c>
      <c r="H205" s="37">
        <v>3000</v>
      </c>
      <c r="I205" s="37">
        <v>1900</v>
      </c>
      <c r="J205" s="37">
        <v>1</v>
      </c>
      <c r="K205" s="43">
        <v>1900</v>
      </c>
      <c r="L205" s="37">
        <v>20650</v>
      </c>
      <c r="M205" s="37">
        <v>99</v>
      </c>
      <c r="N205" s="44">
        <v>22550</v>
      </c>
      <c r="O205" s="44">
        <v>1</v>
      </c>
      <c r="P205" s="44">
        <v>100</v>
      </c>
    </row>
    <row r="206" spans="3:16" ht="16.5" x14ac:dyDescent="0.3">
      <c r="C206" s="38" t="s">
        <v>156</v>
      </c>
      <c r="D206" s="38" t="s">
        <v>162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43">
        <v>0</v>
      </c>
      <c r="L206" s="37">
        <v>18500</v>
      </c>
      <c r="M206" s="37">
        <v>98</v>
      </c>
      <c r="N206" s="44">
        <v>18500</v>
      </c>
      <c r="O206" s="44">
        <v>0</v>
      </c>
      <c r="P206" s="44">
        <v>98</v>
      </c>
    </row>
    <row r="207" spans="3:16" ht="16.5" x14ac:dyDescent="0.3">
      <c r="C207" s="38" t="s">
        <v>156</v>
      </c>
      <c r="D207" s="38" t="s">
        <v>160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43">
        <v>40000</v>
      </c>
      <c r="L207" s="37">
        <v>8200</v>
      </c>
      <c r="M207" s="37">
        <v>97</v>
      </c>
      <c r="N207" s="44">
        <v>48200</v>
      </c>
      <c r="O207" s="44">
        <v>1</v>
      </c>
      <c r="P207" s="44">
        <v>98</v>
      </c>
    </row>
    <row r="208" spans="3:16" ht="16.5" x14ac:dyDescent="0.3">
      <c r="C208" s="38" t="s">
        <v>156</v>
      </c>
      <c r="D208" s="38" t="s">
        <v>169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43">
        <v>0</v>
      </c>
      <c r="L208" s="37">
        <v>7000</v>
      </c>
      <c r="M208" s="37">
        <v>80</v>
      </c>
      <c r="N208" s="44">
        <v>7000</v>
      </c>
      <c r="O208" s="44">
        <v>0</v>
      </c>
      <c r="P208" s="44">
        <v>80</v>
      </c>
    </row>
    <row r="209" spans="3:16" ht="16.5" x14ac:dyDescent="0.3">
      <c r="C209" s="38" t="s">
        <v>156</v>
      </c>
      <c r="D209" s="38" t="s">
        <v>167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43">
        <v>161898</v>
      </c>
      <c r="L209" s="37">
        <v>1000</v>
      </c>
      <c r="M209" s="37">
        <v>70</v>
      </c>
      <c r="N209" s="44">
        <v>162898</v>
      </c>
      <c r="O209" s="44">
        <v>1</v>
      </c>
      <c r="P209" s="44">
        <v>71</v>
      </c>
    </row>
    <row r="210" spans="3:16" ht="16.5" x14ac:dyDescent="0.3">
      <c r="C210" s="38" t="s">
        <v>156</v>
      </c>
      <c r="D210" s="38" t="s">
        <v>170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43">
        <v>0</v>
      </c>
      <c r="L210" s="37">
        <v>5000</v>
      </c>
      <c r="M210" s="37">
        <v>50</v>
      </c>
      <c r="N210" s="44">
        <v>5000</v>
      </c>
      <c r="O210" s="44">
        <v>0</v>
      </c>
      <c r="P210" s="44">
        <v>50</v>
      </c>
    </row>
    <row r="211" spans="3:16" ht="16.5" x14ac:dyDescent="0.3">
      <c r="C211" s="38" t="s">
        <v>156</v>
      </c>
      <c r="D211" s="38" t="s">
        <v>166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43">
        <v>0</v>
      </c>
      <c r="L211" s="37">
        <v>400</v>
      </c>
      <c r="M211" s="37">
        <v>40</v>
      </c>
      <c r="N211" s="44">
        <v>400</v>
      </c>
      <c r="O211" s="44">
        <v>0</v>
      </c>
      <c r="P211" s="44">
        <v>40</v>
      </c>
    </row>
    <row r="217" spans="3:16" ht="42.75" x14ac:dyDescent="0.25">
      <c r="C217" s="36" t="s">
        <v>150</v>
      </c>
      <c r="D217" s="36" t="s">
        <v>151</v>
      </c>
      <c r="E217" s="36" t="s">
        <v>183</v>
      </c>
      <c r="F217" s="36" t="s">
        <v>187</v>
      </c>
    </row>
    <row r="218" spans="3:16" ht="16.5" x14ac:dyDescent="0.25">
      <c r="C218" s="25" t="s">
        <v>156</v>
      </c>
      <c r="D218" s="25" t="s">
        <v>157</v>
      </c>
      <c r="E218" s="37">
        <v>4000</v>
      </c>
      <c r="F218" s="41">
        <f t="shared" ref="F218:F231" si="7">E218/$E$232</f>
        <v>0.34275921165381318</v>
      </c>
    </row>
    <row r="219" spans="3:16" ht="16.5" x14ac:dyDescent="0.25">
      <c r="C219" s="25" t="s">
        <v>156</v>
      </c>
      <c r="D219" s="25" t="s">
        <v>164</v>
      </c>
      <c r="E219" s="37">
        <v>1500</v>
      </c>
      <c r="F219" s="41">
        <f t="shared" si="7"/>
        <v>0.12853470437017994</v>
      </c>
    </row>
    <row r="220" spans="3:16" ht="16.5" x14ac:dyDescent="0.25">
      <c r="C220" s="25" t="s">
        <v>156</v>
      </c>
      <c r="D220" s="25" t="s">
        <v>158</v>
      </c>
      <c r="E220" s="37">
        <v>1400</v>
      </c>
      <c r="F220" s="41">
        <f t="shared" si="7"/>
        <v>0.11996572407883462</v>
      </c>
    </row>
    <row r="221" spans="3:16" ht="16.5" x14ac:dyDescent="0.25">
      <c r="C221" s="25" t="s">
        <v>156</v>
      </c>
      <c r="D221" s="25" t="s">
        <v>169</v>
      </c>
      <c r="E221" s="37">
        <v>800</v>
      </c>
      <c r="F221" s="41">
        <f t="shared" si="7"/>
        <v>6.8551842330762641E-2</v>
      </c>
    </row>
    <row r="222" spans="3:16" ht="16.5" x14ac:dyDescent="0.25">
      <c r="C222" s="25" t="s">
        <v>156</v>
      </c>
      <c r="D222" s="25" t="s">
        <v>168</v>
      </c>
      <c r="E222" s="37">
        <v>700</v>
      </c>
      <c r="F222" s="41">
        <f t="shared" si="7"/>
        <v>5.9982862039417308E-2</v>
      </c>
    </row>
    <row r="223" spans="3:16" ht="16.5" x14ac:dyDescent="0.25">
      <c r="C223" s="25" t="s">
        <v>156</v>
      </c>
      <c r="D223" s="25" t="s">
        <v>159</v>
      </c>
      <c r="E223" s="37">
        <v>600</v>
      </c>
      <c r="F223" s="41">
        <f t="shared" si="7"/>
        <v>5.1413881748071981E-2</v>
      </c>
    </row>
    <row r="224" spans="3:16" ht="16.5" x14ac:dyDescent="0.25">
      <c r="C224" s="25" t="s">
        <v>156</v>
      </c>
      <c r="D224" s="25" t="s">
        <v>163</v>
      </c>
      <c r="E224" s="37">
        <v>500</v>
      </c>
      <c r="F224" s="41">
        <f t="shared" si="7"/>
        <v>4.2844901456726647E-2</v>
      </c>
    </row>
    <row r="225" spans="3:8" ht="16.5" x14ac:dyDescent="0.25">
      <c r="C225" s="25" t="s">
        <v>156</v>
      </c>
      <c r="D225" s="25" t="s">
        <v>167</v>
      </c>
      <c r="E225" s="37">
        <v>450</v>
      </c>
      <c r="F225" s="41">
        <f t="shared" si="7"/>
        <v>3.8560411311053984E-2</v>
      </c>
    </row>
    <row r="226" spans="3:8" ht="16.5" x14ac:dyDescent="0.25">
      <c r="C226" s="25" t="s">
        <v>156</v>
      </c>
      <c r="D226" s="25" t="s">
        <v>161</v>
      </c>
      <c r="E226" s="37">
        <v>450</v>
      </c>
      <c r="F226" s="41">
        <f t="shared" si="7"/>
        <v>3.8560411311053984E-2</v>
      </c>
    </row>
    <row r="227" spans="3:8" ht="16.5" x14ac:dyDescent="0.25">
      <c r="C227" s="25" t="s">
        <v>156</v>
      </c>
      <c r="D227" s="25" t="s">
        <v>160</v>
      </c>
      <c r="E227" s="37">
        <v>350</v>
      </c>
      <c r="F227" s="41">
        <f t="shared" si="7"/>
        <v>2.9991431019708654E-2</v>
      </c>
    </row>
    <row r="228" spans="3:8" ht="16.5" x14ac:dyDescent="0.25">
      <c r="C228" s="25" t="s">
        <v>156</v>
      </c>
      <c r="D228" s="25" t="s">
        <v>165</v>
      </c>
      <c r="E228" s="37">
        <v>300</v>
      </c>
      <c r="F228" s="41">
        <f t="shared" si="7"/>
        <v>2.570694087403599E-2</v>
      </c>
    </row>
    <row r="229" spans="3:8" ht="16.5" x14ac:dyDescent="0.25">
      <c r="C229" s="25" t="s">
        <v>156</v>
      </c>
      <c r="D229" s="25" t="s">
        <v>166</v>
      </c>
      <c r="E229" s="37">
        <v>220</v>
      </c>
      <c r="F229" s="41">
        <f t="shared" si="7"/>
        <v>1.8851756640959727E-2</v>
      </c>
    </row>
    <row r="230" spans="3:8" ht="16.5" x14ac:dyDescent="0.25">
      <c r="C230" s="25" t="s">
        <v>156</v>
      </c>
      <c r="D230" s="25" t="s">
        <v>162</v>
      </c>
      <c r="E230" s="37">
        <v>200</v>
      </c>
      <c r="F230" s="41">
        <f t="shared" si="7"/>
        <v>1.713796058269066E-2</v>
      </c>
    </row>
    <row r="231" spans="3:8" ht="16.5" x14ac:dyDescent="0.25">
      <c r="C231" s="25" t="s">
        <v>156</v>
      </c>
      <c r="D231" s="25" t="s">
        <v>170</v>
      </c>
      <c r="E231" s="37">
        <v>200</v>
      </c>
      <c r="F231" s="41">
        <f t="shared" si="7"/>
        <v>1.713796058269066E-2</v>
      </c>
    </row>
    <row r="232" spans="3:8" x14ac:dyDescent="0.25">
      <c r="C232" s="225" t="s">
        <v>146</v>
      </c>
      <c r="D232" s="225"/>
      <c r="E232" s="34">
        <f>SUM(E218:E231)</f>
        <v>11670</v>
      </c>
      <c r="F232" s="42">
        <f>SUM(F218:F231)</f>
        <v>1</v>
      </c>
    </row>
    <row r="236" spans="3:8" ht="42.75" x14ac:dyDescent="0.25">
      <c r="C236" s="36" t="s">
        <v>184</v>
      </c>
      <c r="D236" s="36" t="s">
        <v>151</v>
      </c>
      <c r="E236" s="36" t="s">
        <v>185</v>
      </c>
      <c r="F236" s="36" t="s">
        <v>187</v>
      </c>
      <c r="G236" s="36" t="s">
        <v>186</v>
      </c>
      <c r="H236" s="36" t="s">
        <v>187</v>
      </c>
    </row>
    <row r="237" spans="3:8" x14ac:dyDescent="0.25">
      <c r="C237" s="39" t="s">
        <v>156</v>
      </c>
      <c r="D237" s="39" t="s">
        <v>157</v>
      </c>
      <c r="E237" s="40">
        <v>43796</v>
      </c>
      <c r="F237" s="41">
        <f t="shared" ref="F237:F250" si="8">E237/$E$251</f>
        <v>0.37365731300497401</v>
      </c>
      <c r="G237" s="40">
        <v>893</v>
      </c>
      <c r="H237" s="41">
        <f t="shared" ref="H237:H250" si="9">G237/$G$251</f>
        <v>0.24286102801196627</v>
      </c>
    </row>
    <row r="238" spans="3:8" x14ac:dyDescent="0.25">
      <c r="C238" s="39" t="s">
        <v>156</v>
      </c>
      <c r="D238" s="39" t="s">
        <v>158</v>
      </c>
      <c r="E238" s="40">
        <v>13463</v>
      </c>
      <c r="F238" s="41">
        <f t="shared" si="8"/>
        <v>0.11486319309950602</v>
      </c>
      <c r="G238" s="40">
        <v>514</v>
      </c>
      <c r="H238" s="41">
        <f t="shared" si="9"/>
        <v>0.1397878705466413</v>
      </c>
    </row>
    <row r="239" spans="3:8" x14ac:dyDescent="0.25">
      <c r="C239" s="39" t="s">
        <v>156</v>
      </c>
      <c r="D239" s="39" t="s">
        <v>162</v>
      </c>
      <c r="E239" s="40">
        <v>8091</v>
      </c>
      <c r="F239" s="41">
        <f t="shared" si="8"/>
        <v>6.9030535197809037E-2</v>
      </c>
      <c r="G239" s="40">
        <v>257</v>
      </c>
      <c r="H239" s="41">
        <f t="shared" si="9"/>
        <v>6.9893935273320648E-2</v>
      </c>
    </row>
    <row r="240" spans="3:8" x14ac:dyDescent="0.25">
      <c r="C240" s="39" t="s">
        <v>156</v>
      </c>
      <c r="D240" s="39" t="s">
        <v>160</v>
      </c>
      <c r="E240" s="40">
        <v>7804</v>
      </c>
      <c r="F240" s="41">
        <f t="shared" si="8"/>
        <v>6.6581917770819649E-2</v>
      </c>
      <c r="G240" s="40">
        <v>216</v>
      </c>
      <c r="H240" s="41">
        <f t="shared" si="9"/>
        <v>5.8743540930106065E-2</v>
      </c>
    </row>
    <row r="241" spans="3:20" x14ac:dyDescent="0.25">
      <c r="C241" s="39" t="s">
        <v>156</v>
      </c>
      <c r="D241" s="39" t="s">
        <v>168</v>
      </c>
      <c r="E241" s="40">
        <v>7257</v>
      </c>
      <c r="F241" s="41">
        <f t="shared" si="8"/>
        <v>6.1915040653874702E-2</v>
      </c>
      <c r="G241" s="40">
        <v>304</v>
      </c>
      <c r="H241" s="41">
        <f t="shared" si="9"/>
        <v>8.2676094642371495E-2</v>
      </c>
    </row>
    <row r="242" spans="3:20" x14ac:dyDescent="0.25">
      <c r="C242" s="39" t="s">
        <v>156</v>
      </c>
      <c r="D242" s="39" t="s">
        <v>167</v>
      </c>
      <c r="E242" s="40">
        <v>6673</v>
      </c>
      <c r="F242" s="41">
        <f t="shared" si="8"/>
        <v>5.6932488119513007E-2</v>
      </c>
      <c r="G242" s="40">
        <v>149</v>
      </c>
      <c r="H242" s="41">
        <f t="shared" si="9"/>
        <v>4.0522164808267612E-2</v>
      </c>
    </row>
    <row r="243" spans="3:20" x14ac:dyDescent="0.25">
      <c r="C243" s="39" t="s">
        <v>156</v>
      </c>
      <c r="D243" s="39" t="s">
        <v>169</v>
      </c>
      <c r="E243" s="40">
        <v>5483</v>
      </c>
      <c r="F243" s="41">
        <f t="shared" si="8"/>
        <v>4.6779684153947225E-2</v>
      </c>
      <c r="G243" s="40">
        <v>183</v>
      </c>
      <c r="H243" s="41">
        <f t="shared" si="9"/>
        <v>4.9768833288006527E-2</v>
      </c>
    </row>
    <row r="244" spans="3:20" x14ac:dyDescent="0.25">
      <c r="C244" s="39" t="s">
        <v>156</v>
      </c>
      <c r="D244" s="39" t="s">
        <v>164</v>
      </c>
      <c r="E244" s="40">
        <v>5131</v>
      </c>
      <c r="F244" s="41">
        <f t="shared" si="8"/>
        <v>4.3776501804468938E-2</v>
      </c>
      <c r="G244" s="40">
        <v>314</v>
      </c>
      <c r="H244" s="41">
        <f t="shared" si="9"/>
        <v>8.5395703018765298E-2</v>
      </c>
    </row>
    <row r="245" spans="3:20" x14ac:dyDescent="0.25">
      <c r="C245" s="39" t="s">
        <v>156</v>
      </c>
      <c r="D245" s="39" t="s">
        <v>163</v>
      </c>
      <c r="E245" s="40">
        <v>4706</v>
      </c>
      <c r="F245" s="41">
        <f t="shared" si="8"/>
        <v>4.0150500388195447E-2</v>
      </c>
      <c r="G245" s="40">
        <v>169</v>
      </c>
      <c r="H245" s="41">
        <f t="shared" si="9"/>
        <v>4.5961381561055205E-2</v>
      </c>
    </row>
    <row r="246" spans="3:20" x14ac:dyDescent="0.25">
      <c r="C246" s="39" t="s">
        <v>156</v>
      </c>
      <c r="D246" s="39" t="s">
        <v>161</v>
      </c>
      <c r="E246" s="40">
        <v>4677</v>
      </c>
      <c r="F246" s="41">
        <f t="shared" si="8"/>
        <v>3.9903079115085019E-2</v>
      </c>
      <c r="G246" s="40">
        <v>117</v>
      </c>
      <c r="H246" s="41">
        <f t="shared" si="9"/>
        <v>3.181941800380745E-2</v>
      </c>
    </row>
    <row r="247" spans="3:20" x14ac:dyDescent="0.25">
      <c r="C247" s="39" t="s">
        <v>156</v>
      </c>
      <c r="D247" s="39" t="s">
        <v>165</v>
      </c>
      <c r="E247" s="40">
        <v>3938</v>
      </c>
      <c r="F247" s="41">
        <f t="shared" si="8"/>
        <v>3.3598102534788281E-2</v>
      </c>
      <c r="G247" s="40">
        <v>218</v>
      </c>
      <c r="H247" s="41">
        <f t="shared" si="9"/>
        <v>5.9287462605384825E-2</v>
      </c>
    </row>
    <row r="248" spans="3:20" x14ac:dyDescent="0.25">
      <c r="C248" s="39" t="s">
        <v>156</v>
      </c>
      <c r="D248" s="39" t="s">
        <v>159</v>
      </c>
      <c r="E248" s="40">
        <v>2907</v>
      </c>
      <c r="F248" s="41">
        <f t="shared" si="8"/>
        <v>2.4801849687310702E-2</v>
      </c>
      <c r="G248" s="40">
        <v>227</v>
      </c>
      <c r="H248" s="41">
        <f t="shared" si="9"/>
        <v>6.1735110144139245E-2</v>
      </c>
    </row>
    <row r="249" spans="3:20" x14ac:dyDescent="0.25">
      <c r="C249" s="39" t="s">
        <v>156</v>
      </c>
      <c r="D249" s="39" t="s">
        <v>166</v>
      </c>
      <c r="E249" s="40">
        <v>2087</v>
      </c>
      <c r="F249" s="41">
        <f t="shared" si="8"/>
        <v>1.7805799895912428E-2</v>
      </c>
      <c r="G249" s="40">
        <v>20</v>
      </c>
      <c r="H249" s="41">
        <f t="shared" si="9"/>
        <v>5.4392167527875989E-3</v>
      </c>
    </row>
    <row r="250" spans="3:20" x14ac:dyDescent="0.25">
      <c r="C250" s="39" t="s">
        <v>156</v>
      </c>
      <c r="D250" s="39" t="s">
        <v>170</v>
      </c>
      <c r="E250" s="40">
        <v>1196</v>
      </c>
      <c r="F250" s="41">
        <f t="shared" si="8"/>
        <v>1.0203994573795528E-2</v>
      </c>
      <c r="G250" s="40">
        <v>96</v>
      </c>
      <c r="H250" s="41">
        <f t="shared" si="9"/>
        <v>2.6108240413380474E-2</v>
      </c>
    </row>
    <row r="251" spans="3:20" x14ac:dyDescent="0.25">
      <c r="C251" s="225" t="s">
        <v>146</v>
      </c>
      <c r="D251" s="225"/>
      <c r="E251" s="34">
        <f>SUM(E237:E250)</f>
        <v>117209</v>
      </c>
      <c r="F251" s="42">
        <f>SUM(F237:F250)</f>
        <v>0.99999999999999989</v>
      </c>
      <c r="G251" s="34">
        <f>SUM(G237:G250)</f>
        <v>3677</v>
      </c>
      <c r="H251" s="42">
        <f>SUM(H237:H250)</f>
        <v>1.0000000000000002</v>
      </c>
    </row>
    <row r="253" spans="3:20" ht="15.75" thickBot="1" x14ac:dyDescent="0.3"/>
    <row r="254" spans="3:20" ht="16.5" customHeight="1" x14ac:dyDescent="0.25">
      <c r="C254" s="36" t="s">
        <v>223</v>
      </c>
      <c r="D254" s="193" t="s">
        <v>224</v>
      </c>
      <c r="E254" s="194"/>
      <c r="F254" s="197" t="s">
        <v>225</v>
      </c>
      <c r="G254" s="198"/>
      <c r="H254" s="199" t="s">
        <v>226</v>
      </c>
      <c r="I254" s="200"/>
      <c r="J254" s="203" t="s">
        <v>227</v>
      </c>
      <c r="K254" s="204"/>
      <c r="L254" s="199" t="s">
        <v>228</v>
      </c>
      <c r="M254" s="200"/>
      <c r="N254" s="207" t="s">
        <v>229</v>
      </c>
      <c r="O254" s="208"/>
      <c r="P254" s="199" t="s">
        <v>230</v>
      </c>
      <c r="Q254" s="200"/>
      <c r="R254" s="226" t="s">
        <v>231</v>
      </c>
      <c r="S254" s="227"/>
      <c r="T254" s="228"/>
    </row>
    <row r="255" spans="3:20" ht="15.75" x14ac:dyDescent="0.25">
      <c r="C255" s="36" t="s">
        <v>232</v>
      </c>
      <c r="D255" s="195"/>
      <c r="E255" s="196"/>
      <c r="F255" s="65" t="s">
        <v>233</v>
      </c>
      <c r="G255" s="65" t="s">
        <v>234</v>
      </c>
      <c r="H255" s="201"/>
      <c r="I255" s="202"/>
      <c r="J255" s="205"/>
      <c r="K255" s="206"/>
      <c r="L255" s="201"/>
      <c r="M255" s="202"/>
      <c r="N255" s="209"/>
      <c r="O255" s="210"/>
      <c r="P255" s="201"/>
      <c r="Q255" s="202"/>
      <c r="R255" s="229"/>
      <c r="S255" s="230"/>
      <c r="T255" s="231"/>
    </row>
    <row r="256" spans="3:20" ht="21.75" thickBot="1" x14ac:dyDescent="0.4">
      <c r="C256" s="66">
        <v>54427.79</v>
      </c>
      <c r="D256" s="211">
        <v>564</v>
      </c>
      <c r="E256" s="212"/>
      <c r="F256" s="67">
        <v>60918</v>
      </c>
      <c r="G256" s="67">
        <v>11716</v>
      </c>
      <c r="H256" s="182">
        <v>47</v>
      </c>
      <c r="I256" s="183"/>
      <c r="J256" s="182">
        <v>4576</v>
      </c>
      <c r="K256" s="183"/>
      <c r="L256" s="232">
        <v>12.44</v>
      </c>
      <c r="M256" s="233"/>
      <c r="N256" s="182">
        <v>1721</v>
      </c>
      <c r="O256" s="183"/>
      <c r="P256" s="182">
        <v>14</v>
      </c>
      <c r="Q256" s="183"/>
      <c r="R256" s="216">
        <v>1740</v>
      </c>
      <c r="S256" s="217"/>
      <c r="T256" s="218"/>
    </row>
    <row r="260" spans="3:49" ht="15.75" thickBot="1" x14ac:dyDescent="0.3"/>
    <row r="261" spans="3:49" x14ac:dyDescent="0.25">
      <c r="C261" s="213" t="s">
        <v>188</v>
      </c>
      <c r="D261" s="187">
        <v>2013</v>
      </c>
      <c r="E261" s="188"/>
      <c r="F261" s="188"/>
      <c r="G261" s="188"/>
      <c r="H261" s="188"/>
      <c r="I261" s="189"/>
      <c r="J261" s="187">
        <v>2014</v>
      </c>
      <c r="K261" s="188"/>
      <c r="L261" s="188"/>
      <c r="M261" s="188"/>
      <c r="N261" s="188"/>
      <c r="O261" s="188"/>
      <c r="P261" s="188"/>
      <c r="Q261" s="189"/>
      <c r="R261" s="187">
        <v>2015</v>
      </c>
      <c r="S261" s="188"/>
      <c r="T261" s="188"/>
      <c r="U261" s="188"/>
      <c r="V261" s="188"/>
      <c r="W261" s="188"/>
      <c r="X261" s="188"/>
      <c r="Y261" s="189"/>
      <c r="Z261" s="187">
        <v>2016</v>
      </c>
      <c r="AA261" s="188"/>
      <c r="AB261" s="188"/>
      <c r="AC261" s="188"/>
      <c r="AD261" s="188"/>
      <c r="AE261" s="188"/>
      <c r="AF261" s="188"/>
      <c r="AG261" s="189"/>
      <c r="AH261" s="187">
        <v>2017</v>
      </c>
      <c r="AI261" s="188"/>
      <c r="AJ261" s="188"/>
      <c r="AK261" s="188"/>
      <c r="AL261" s="188"/>
      <c r="AM261" s="188"/>
      <c r="AN261" s="188"/>
      <c r="AO261" s="189"/>
    </row>
    <row r="262" spans="3:49" ht="39.75" customHeight="1" x14ac:dyDescent="0.25">
      <c r="C262" s="214"/>
      <c r="D262" s="51" t="s">
        <v>189</v>
      </c>
      <c r="E262" s="36" t="s">
        <v>190</v>
      </c>
      <c r="F262" s="36" t="s">
        <v>191</v>
      </c>
      <c r="G262" s="36" t="s">
        <v>192</v>
      </c>
      <c r="H262" s="36" t="s">
        <v>193</v>
      </c>
      <c r="I262" s="52" t="s">
        <v>194</v>
      </c>
      <c r="J262" s="51" t="s">
        <v>189</v>
      </c>
      <c r="K262" s="36" t="s">
        <v>190</v>
      </c>
      <c r="L262" s="36" t="s">
        <v>191</v>
      </c>
      <c r="M262" s="36" t="s">
        <v>192</v>
      </c>
      <c r="N262" s="36" t="s">
        <v>193</v>
      </c>
      <c r="O262" s="36" t="s">
        <v>194</v>
      </c>
      <c r="P262" s="36" t="s">
        <v>195</v>
      </c>
      <c r="Q262" s="52" t="s">
        <v>196</v>
      </c>
      <c r="R262" s="51" t="s">
        <v>189</v>
      </c>
      <c r="S262" s="36" t="s">
        <v>190</v>
      </c>
      <c r="T262" s="36" t="s">
        <v>191</v>
      </c>
      <c r="U262" s="36" t="s">
        <v>192</v>
      </c>
      <c r="V262" s="36" t="s">
        <v>193</v>
      </c>
      <c r="W262" s="36" t="s">
        <v>194</v>
      </c>
      <c r="X262" s="36" t="s">
        <v>195</v>
      </c>
      <c r="Y262" s="52" t="s">
        <v>196</v>
      </c>
      <c r="Z262" s="51" t="s">
        <v>189</v>
      </c>
      <c r="AA262" s="36" t="s">
        <v>190</v>
      </c>
      <c r="AB262" s="36" t="s">
        <v>191</v>
      </c>
      <c r="AC262" s="36" t="s">
        <v>192</v>
      </c>
      <c r="AD262" s="36" t="s">
        <v>193</v>
      </c>
      <c r="AE262" s="36" t="s">
        <v>194</v>
      </c>
      <c r="AF262" s="36" t="s">
        <v>195</v>
      </c>
      <c r="AG262" s="52" t="s">
        <v>196</v>
      </c>
      <c r="AH262" s="51" t="s">
        <v>189</v>
      </c>
      <c r="AI262" s="36" t="s">
        <v>190</v>
      </c>
      <c r="AJ262" s="36" t="s">
        <v>191</v>
      </c>
      <c r="AK262" s="36" t="s">
        <v>192</v>
      </c>
      <c r="AL262" s="36" t="s">
        <v>193</v>
      </c>
      <c r="AM262" s="36" t="s">
        <v>194</v>
      </c>
      <c r="AN262" s="36" t="s">
        <v>195</v>
      </c>
      <c r="AO262" s="52" t="s">
        <v>196</v>
      </c>
      <c r="AR262">
        <v>2013</v>
      </c>
    </row>
    <row r="263" spans="3:49" ht="33" customHeight="1" x14ac:dyDescent="0.25">
      <c r="C263" s="215"/>
      <c r="D263" s="51" t="s">
        <v>197</v>
      </c>
      <c r="E263" s="36" t="s">
        <v>197</v>
      </c>
      <c r="F263" s="36" t="s">
        <v>198</v>
      </c>
      <c r="G263" s="36" t="s">
        <v>199</v>
      </c>
      <c r="H263" s="36"/>
      <c r="I263" s="52" t="s">
        <v>200</v>
      </c>
      <c r="J263" s="51" t="s">
        <v>197</v>
      </c>
      <c r="K263" s="36" t="s">
        <v>197</v>
      </c>
      <c r="L263" s="36" t="s">
        <v>198</v>
      </c>
      <c r="M263" s="36" t="s">
        <v>199</v>
      </c>
      <c r="N263" s="36"/>
      <c r="O263" s="36" t="s">
        <v>200</v>
      </c>
      <c r="P263" s="36"/>
      <c r="Q263" s="52"/>
      <c r="R263" s="51" t="s">
        <v>197</v>
      </c>
      <c r="S263" s="36" t="s">
        <v>197</v>
      </c>
      <c r="T263" s="36" t="s">
        <v>198</v>
      </c>
      <c r="U263" s="36" t="s">
        <v>199</v>
      </c>
      <c r="V263" s="36"/>
      <c r="W263" s="36" t="s">
        <v>200</v>
      </c>
      <c r="X263" s="36"/>
      <c r="Y263" s="52"/>
      <c r="Z263" s="51" t="s">
        <v>197</v>
      </c>
      <c r="AA263" s="36" t="s">
        <v>197</v>
      </c>
      <c r="AB263" s="36" t="s">
        <v>198</v>
      </c>
      <c r="AC263" s="36" t="s">
        <v>199</v>
      </c>
      <c r="AD263" s="36"/>
      <c r="AE263" s="36" t="s">
        <v>200</v>
      </c>
      <c r="AF263" s="36"/>
      <c r="AG263" s="52"/>
      <c r="AH263" s="51" t="s">
        <v>197</v>
      </c>
      <c r="AI263" s="36" t="s">
        <v>197</v>
      </c>
      <c r="AJ263" s="36" t="s">
        <v>198</v>
      </c>
      <c r="AK263" s="36" t="s">
        <v>199</v>
      </c>
      <c r="AL263" s="36"/>
      <c r="AM263" s="36" t="s">
        <v>200</v>
      </c>
      <c r="AN263" s="36"/>
      <c r="AO263" s="52"/>
      <c r="AR263">
        <v>2014</v>
      </c>
    </row>
    <row r="264" spans="3:49" ht="15.75" x14ac:dyDescent="0.25">
      <c r="C264" s="62" t="s">
        <v>208</v>
      </c>
      <c r="D264" s="53">
        <v>1752</v>
      </c>
      <c r="E264" s="49">
        <v>1719</v>
      </c>
      <c r="F264" s="49">
        <v>8595</v>
      </c>
      <c r="G264" s="50">
        <v>5</v>
      </c>
      <c r="H264" s="49">
        <v>378</v>
      </c>
      <c r="I264" s="60">
        <v>180</v>
      </c>
      <c r="J264" s="53">
        <v>1745</v>
      </c>
      <c r="K264" s="49">
        <v>1742</v>
      </c>
      <c r="L264" s="49">
        <v>8710</v>
      </c>
      <c r="M264" s="50">
        <v>5</v>
      </c>
      <c r="N264" s="49">
        <v>375</v>
      </c>
      <c r="O264" s="49">
        <v>210</v>
      </c>
      <c r="P264" s="49">
        <v>1</v>
      </c>
      <c r="Q264" s="54">
        <f t="shared" ref="Q264:Q276" si="10">SUM(J264*P264)</f>
        <v>1745</v>
      </c>
      <c r="R264" s="53">
        <v>1732</v>
      </c>
      <c r="S264" s="49">
        <v>1727</v>
      </c>
      <c r="T264" s="49">
        <v>8635</v>
      </c>
      <c r="U264" s="50">
        <v>5</v>
      </c>
      <c r="V264" s="49">
        <v>355</v>
      </c>
      <c r="W264" s="49">
        <v>280</v>
      </c>
      <c r="X264" s="49">
        <v>0.2</v>
      </c>
      <c r="Y264" s="54">
        <f t="shared" ref="Y264:Y282" si="11">SUM(R264*X264)</f>
        <v>346.40000000000003</v>
      </c>
      <c r="Z264" s="53">
        <v>1760</v>
      </c>
      <c r="AA264" s="49">
        <v>1755</v>
      </c>
      <c r="AB264" s="49">
        <v>8775</v>
      </c>
      <c r="AC264" s="50">
        <v>5</v>
      </c>
      <c r="AD264" s="49">
        <v>380</v>
      </c>
      <c r="AE264" s="49">
        <v>783</v>
      </c>
      <c r="AF264" s="49">
        <v>0.4</v>
      </c>
      <c r="AG264" s="54">
        <f t="shared" ref="AG264:AG282" si="12">SUM(Z264*AF264)</f>
        <v>704</v>
      </c>
      <c r="AH264" s="53">
        <v>1701</v>
      </c>
      <c r="AI264" s="49">
        <v>1701</v>
      </c>
      <c r="AJ264" s="49">
        <v>9185</v>
      </c>
      <c r="AK264" s="49">
        <f t="shared" ref="AK264:AK273" si="13">SUM(AJ264/AI264)</f>
        <v>5.3997648442092885</v>
      </c>
      <c r="AL264" s="49">
        <v>355</v>
      </c>
      <c r="AM264" s="48">
        <v>308</v>
      </c>
      <c r="AN264" s="49">
        <v>1</v>
      </c>
      <c r="AO264" s="54">
        <f t="shared" ref="AO264:AO282" si="14">SUM(AN264*AH264)</f>
        <v>1701</v>
      </c>
      <c r="AR264">
        <v>2016</v>
      </c>
    </row>
    <row r="265" spans="3:49" ht="15.75" x14ac:dyDescent="0.25">
      <c r="C265" s="62" t="s">
        <v>203</v>
      </c>
      <c r="D265" s="53">
        <v>5970</v>
      </c>
      <c r="E265" s="49">
        <v>5300</v>
      </c>
      <c r="F265" s="49">
        <v>8480</v>
      </c>
      <c r="G265" s="50">
        <v>1.6</v>
      </c>
      <c r="H265" s="49">
        <v>1551</v>
      </c>
      <c r="I265" s="60">
        <v>3750</v>
      </c>
      <c r="J265" s="53">
        <v>5695</v>
      </c>
      <c r="K265" s="49">
        <v>4995</v>
      </c>
      <c r="L265" s="49">
        <v>8492</v>
      </c>
      <c r="M265" s="50">
        <v>1.7</v>
      </c>
      <c r="N265" s="49">
        <v>1495</v>
      </c>
      <c r="O265" s="49">
        <v>7301</v>
      </c>
      <c r="P265" s="48">
        <v>0.36</v>
      </c>
      <c r="Q265" s="54">
        <f t="shared" si="10"/>
        <v>2050.1999999999998</v>
      </c>
      <c r="R265" s="53">
        <v>5252.7</v>
      </c>
      <c r="S265" s="49">
        <v>4638.6000000000004</v>
      </c>
      <c r="T265" s="49">
        <v>6797</v>
      </c>
      <c r="U265" s="50">
        <v>1.47</v>
      </c>
      <c r="V265" s="49">
        <v>1472</v>
      </c>
      <c r="W265" s="49">
        <v>6512.29</v>
      </c>
      <c r="X265" s="48">
        <v>0.36</v>
      </c>
      <c r="Y265" s="54">
        <f t="shared" si="11"/>
        <v>1890.9719999999998</v>
      </c>
      <c r="Z265" s="53">
        <v>5178.7</v>
      </c>
      <c r="AA265" s="49">
        <v>4271.8</v>
      </c>
      <c r="AB265" s="49">
        <v>6506</v>
      </c>
      <c r="AC265" s="50">
        <v>1.4</v>
      </c>
      <c r="AD265" s="49">
        <v>1463</v>
      </c>
      <c r="AE265" s="49">
        <v>6642</v>
      </c>
      <c r="AF265" s="48">
        <v>0.36</v>
      </c>
      <c r="AG265" s="54">
        <f t="shared" si="12"/>
        <v>1864.3319999999999</v>
      </c>
      <c r="AH265" s="53">
        <v>4987.2</v>
      </c>
      <c r="AI265" s="49">
        <v>4119.7</v>
      </c>
      <c r="AJ265" s="49">
        <v>6326</v>
      </c>
      <c r="AK265" s="49">
        <f t="shared" si="13"/>
        <v>1.5355487050027916</v>
      </c>
      <c r="AL265" s="49">
        <v>1427</v>
      </c>
      <c r="AM265" s="48">
        <v>6552</v>
      </c>
      <c r="AN265" s="48">
        <v>0.36</v>
      </c>
      <c r="AO265" s="54">
        <f t="shared" si="14"/>
        <v>1795.3919999999998</v>
      </c>
      <c r="AR265">
        <v>2017</v>
      </c>
      <c r="AU265">
        <v>2015</v>
      </c>
      <c r="AV265">
        <v>2016</v>
      </c>
      <c r="AW265">
        <v>2017</v>
      </c>
    </row>
    <row r="266" spans="3:49" ht="15.75" x14ac:dyDescent="0.25">
      <c r="C266" s="62" t="s">
        <v>206</v>
      </c>
      <c r="D266" s="53">
        <v>85</v>
      </c>
      <c r="E266" s="49">
        <v>67.400000000000006</v>
      </c>
      <c r="F266" s="49">
        <v>1348</v>
      </c>
      <c r="G266" s="50">
        <v>20</v>
      </c>
      <c r="H266" s="49">
        <v>41</v>
      </c>
      <c r="I266" s="60">
        <v>1390</v>
      </c>
      <c r="J266" s="53">
        <v>30</v>
      </c>
      <c r="K266" s="49">
        <v>30</v>
      </c>
      <c r="L266" s="49">
        <v>360</v>
      </c>
      <c r="M266" s="50">
        <v>12</v>
      </c>
      <c r="N266" s="49">
        <v>41</v>
      </c>
      <c r="O266" s="49">
        <v>2050</v>
      </c>
      <c r="P266" s="49">
        <v>2</v>
      </c>
      <c r="Q266" s="54">
        <f t="shared" si="10"/>
        <v>60</v>
      </c>
      <c r="R266" s="53">
        <v>58</v>
      </c>
      <c r="S266" s="49">
        <v>53</v>
      </c>
      <c r="T266" s="49">
        <v>604</v>
      </c>
      <c r="U266" s="50">
        <v>11.4</v>
      </c>
      <c r="V266" s="49">
        <v>41</v>
      </c>
      <c r="W266" s="49">
        <v>1545</v>
      </c>
      <c r="X266" s="49">
        <v>2</v>
      </c>
      <c r="Y266" s="54">
        <f t="shared" si="11"/>
        <v>116</v>
      </c>
      <c r="Z266" s="53">
        <v>50</v>
      </c>
      <c r="AA266" s="49">
        <v>22</v>
      </c>
      <c r="AB266" s="49">
        <v>264</v>
      </c>
      <c r="AC266" s="50">
        <f>SUM(AB266:AB272/AA266)</f>
        <v>12</v>
      </c>
      <c r="AD266" s="49">
        <v>42</v>
      </c>
      <c r="AE266" s="49">
        <v>1868</v>
      </c>
      <c r="AF266" s="49">
        <v>2</v>
      </c>
      <c r="AG266" s="54">
        <f t="shared" si="12"/>
        <v>100</v>
      </c>
      <c r="AH266" s="53">
        <v>63</v>
      </c>
      <c r="AI266" s="49">
        <v>28</v>
      </c>
      <c r="AJ266" s="49">
        <v>370</v>
      </c>
      <c r="AK266" s="49">
        <f t="shared" si="13"/>
        <v>13.214285714285714</v>
      </c>
      <c r="AL266" s="49">
        <v>30</v>
      </c>
      <c r="AM266" s="48">
        <v>1950</v>
      </c>
      <c r="AN266" s="49">
        <v>2</v>
      </c>
      <c r="AO266" s="54">
        <f t="shared" si="14"/>
        <v>126</v>
      </c>
      <c r="AT266" s="62" t="s">
        <v>201</v>
      </c>
      <c r="AU266" s="49">
        <v>1035</v>
      </c>
      <c r="AV266" s="49">
        <v>441</v>
      </c>
      <c r="AW266" s="49">
        <v>506</v>
      </c>
    </row>
    <row r="267" spans="3:49" ht="15.75" x14ac:dyDescent="0.25">
      <c r="C267" s="62" t="s">
        <v>202</v>
      </c>
      <c r="D267" s="53">
        <v>50.5</v>
      </c>
      <c r="E267" s="49">
        <v>50.5</v>
      </c>
      <c r="F267" s="49">
        <v>1010</v>
      </c>
      <c r="G267" s="50">
        <f>F267/E267</f>
        <v>20</v>
      </c>
      <c r="H267" s="49">
        <v>17</v>
      </c>
      <c r="I267" s="60">
        <v>550</v>
      </c>
      <c r="J267" s="53">
        <v>50.5</v>
      </c>
      <c r="K267" s="49">
        <v>50.5</v>
      </c>
      <c r="L267" s="49">
        <v>1010</v>
      </c>
      <c r="M267" s="50">
        <v>20</v>
      </c>
      <c r="N267" s="49">
        <v>3</v>
      </c>
      <c r="O267" s="49">
        <v>260</v>
      </c>
      <c r="P267" s="48">
        <v>1.2</v>
      </c>
      <c r="Q267" s="54">
        <f t="shared" si="10"/>
        <v>60.599999999999994</v>
      </c>
      <c r="R267" s="53">
        <v>50.5</v>
      </c>
      <c r="S267" s="49">
        <v>50.5</v>
      </c>
      <c r="T267" s="49">
        <v>1010</v>
      </c>
      <c r="U267" s="50">
        <v>20</v>
      </c>
      <c r="V267" s="49">
        <v>10</v>
      </c>
      <c r="W267" s="49">
        <v>280</v>
      </c>
      <c r="X267" s="48">
        <v>1.2</v>
      </c>
      <c r="Y267" s="54">
        <f t="shared" si="11"/>
        <v>60.599999999999994</v>
      </c>
      <c r="Z267" s="53">
        <v>45.5</v>
      </c>
      <c r="AA267" s="49">
        <v>45.5</v>
      </c>
      <c r="AB267" s="49">
        <v>910</v>
      </c>
      <c r="AC267" s="50">
        <v>20</v>
      </c>
      <c r="AD267" s="49">
        <v>30</v>
      </c>
      <c r="AE267" s="49">
        <v>408</v>
      </c>
      <c r="AF267" s="48">
        <v>1.2</v>
      </c>
      <c r="AG267" s="54">
        <f t="shared" si="12"/>
        <v>54.6</v>
      </c>
      <c r="AH267" s="53">
        <v>56.5</v>
      </c>
      <c r="AI267" s="49">
        <v>51.5</v>
      </c>
      <c r="AJ267" s="49">
        <v>1030</v>
      </c>
      <c r="AK267" s="49">
        <f t="shared" si="13"/>
        <v>20</v>
      </c>
      <c r="AL267" s="49">
        <v>30</v>
      </c>
      <c r="AM267" s="48">
        <v>950</v>
      </c>
      <c r="AN267" s="48">
        <v>1.2</v>
      </c>
      <c r="AO267" s="54">
        <f t="shared" si="14"/>
        <v>67.8</v>
      </c>
      <c r="AT267" s="62" t="s">
        <v>202</v>
      </c>
      <c r="AU267" s="49">
        <v>1010</v>
      </c>
      <c r="AV267" s="49">
        <v>910</v>
      </c>
      <c r="AW267" s="49">
        <v>1030</v>
      </c>
    </row>
    <row r="268" spans="3:49" ht="15.75" x14ac:dyDescent="0.25">
      <c r="C268" s="62" t="s">
        <v>201</v>
      </c>
      <c r="D268" s="53">
        <v>143</v>
      </c>
      <c r="E268" s="49">
        <v>70</v>
      </c>
      <c r="F268" s="49">
        <v>700</v>
      </c>
      <c r="G268" s="50">
        <f>F268/E268</f>
        <v>10</v>
      </c>
      <c r="H268" s="49">
        <v>150</v>
      </c>
      <c r="I268" s="60">
        <v>1750</v>
      </c>
      <c r="J268" s="53">
        <v>145</v>
      </c>
      <c r="K268" s="49">
        <v>72.599999999999994</v>
      </c>
      <c r="L268" s="49">
        <v>726</v>
      </c>
      <c r="M268" s="50">
        <v>10</v>
      </c>
      <c r="N268" s="49">
        <v>177</v>
      </c>
      <c r="O268" s="49">
        <v>1304</v>
      </c>
      <c r="P268" s="48">
        <v>1.2</v>
      </c>
      <c r="Q268" s="54">
        <f t="shared" si="10"/>
        <v>174</v>
      </c>
      <c r="R268" s="53">
        <v>184.5</v>
      </c>
      <c r="S268" s="49">
        <v>103.5</v>
      </c>
      <c r="T268" s="49">
        <v>1035</v>
      </c>
      <c r="U268" s="50">
        <v>10</v>
      </c>
      <c r="V268" s="49">
        <v>173</v>
      </c>
      <c r="W268" s="49">
        <v>1216</v>
      </c>
      <c r="X268" s="48">
        <v>1.2</v>
      </c>
      <c r="Y268" s="54">
        <f t="shared" si="11"/>
        <v>221.4</v>
      </c>
      <c r="Z268" s="53">
        <v>193</v>
      </c>
      <c r="AA268" s="49">
        <v>103.3</v>
      </c>
      <c r="AB268" s="49">
        <v>441</v>
      </c>
      <c r="AC268" s="50">
        <f>SUM(AB268:AB274/AA268)</f>
        <v>4.2691190706679576</v>
      </c>
      <c r="AD268" s="49">
        <v>130</v>
      </c>
      <c r="AE268" s="49">
        <v>1854</v>
      </c>
      <c r="AF268" s="48">
        <v>1.2</v>
      </c>
      <c r="AG268" s="54">
        <f t="shared" si="12"/>
        <v>231.6</v>
      </c>
      <c r="AH268" s="53">
        <v>209.3</v>
      </c>
      <c r="AI268" s="49">
        <v>116.3</v>
      </c>
      <c r="AJ268" s="49">
        <v>506</v>
      </c>
      <c r="AK268" s="49">
        <f t="shared" si="13"/>
        <v>4.3508168529664664</v>
      </c>
      <c r="AL268" s="49">
        <v>340</v>
      </c>
      <c r="AM268" s="48">
        <v>2316</v>
      </c>
      <c r="AN268" s="48">
        <v>1.2</v>
      </c>
      <c r="AO268" s="54">
        <f t="shared" si="14"/>
        <v>251.16</v>
      </c>
      <c r="AT268" s="62" t="s">
        <v>219</v>
      </c>
      <c r="AU268" s="49">
        <v>988</v>
      </c>
      <c r="AV268" s="49">
        <v>900</v>
      </c>
      <c r="AW268" s="49">
        <v>1050</v>
      </c>
    </row>
    <row r="269" spans="3:49" ht="15.75" x14ac:dyDescent="0.25">
      <c r="C269" s="62" t="s">
        <v>207</v>
      </c>
      <c r="D269" s="53">
        <v>72.86</v>
      </c>
      <c r="E269" s="49">
        <v>71.64</v>
      </c>
      <c r="F269" s="49">
        <v>619.20000000000005</v>
      </c>
      <c r="G269" s="50">
        <v>8.6</v>
      </c>
      <c r="H269" s="49">
        <v>94</v>
      </c>
      <c r="I269" s="60">
        <v>1350</v>
      </c>
      <c r="J269" s="53">
        <v>47.3</v>
      </c>
      <c r="K269" s="49">
        <v>75</v>
      </c>
      <c r="L269" s="49">
        <v>486</v>
      </c>
      <c r="M269" s="50">
        <v>6.5</v>
      </c>
      <c r="N269" s="49">
        <v>52</v>
      </c>
      <c r="O269" s="49">
        <v>1160</v>
      </c>
      <c r="P269" s="49">
        <v>1.8</v>
      </c>
      <c r="Q269" s="54">
        <f t="shared" si="10"/>
        <v>85.14</v>
      </c>
      <c r="R269" s="53">
        <v>53.3</v>
      </c>
      <c r="S269" s="49">
        <v>33.299999999999997</v>
      </c>
      <c r="T269" s="49">
        <v>239</v>
      </c>
      <c r="U269" s="50">
        <v>7.2</v>
      </c>
      <c r="V269" s="49">
        <v>68</v>
      </c>
      <c r="W269" s="49">
        <v>1200</v>
      </c>
      <c r="X269" s="49">
        <v>1.8</v>
      </c>
      <c r="Y269" s="54">
        <f t="shared" si="11"/>
        <v>95.94</v>
      </c>
      <c r="Z269" s="53">
        <v>56.3</v>
      </c>
      <c r="AA269" s="49">
        <v>53.3</v>
      </c>
      <c r="AB269" s="49">
        <v>450</v>
      </c>
      <c r="AC269" s="50">
        <f>SUM(AB269:AB274/AA269)</f>
        <v>8.4427767354596632</v>
      </c>
      <c r="AD269" s="49">
        <v>86</v>
      </c>
      <c r="AE269" s="49">
        <v>2050</v>
      </c>
      <c r="AF269" s="49">
        <v>1.8</v>
      </c>
      <c r="AG269" s="54">
        <f t="shared" si="12"/>
        <v>101.34</v>
      </c>
      <c r="AH269" s="53">
        <v>55.9</v>
      </c>
      <c r="AI269" s="49">
        <v>47.9</v>
      </c>
      <c r="AJ269" s="49">
        <v>290</v>
      </c>
      <c r="AK269" s="49">
        <f t="shared" si="13"/>
        <v>6.0542797494780798</v>
      </c>
      <c r="AL269" s="49">
        <v>121</v>
      </c>
      <c r="AM269" s="48">
        <v>2000</v>
      </c>
      <c r="AN269" s="49">
        <v>1.8</v>
      </c>
      <c r="AO269" s="54">
        <f t="shared" si="14"/>
        <v>100.62</v>
      </c>
      <c r="AT269" s="62" t="s">
        <v>209</v>
      </c>
      <c r="AU269" s="49">
        <v>801</v>
      </c>
      <c r="AV269" s="49">
        <v>765</v>
      </c>
      <c r="AW269" s="49">
        <v>999</v>
      </c>
    </row>
    <row r="270" spans="3:49" ht="15.75" x14ac:dyDescent="0.25">
      <c r="C270" s="62" t="s">
        <v>219</v>
      </c>
      <c r="D270" s="53">
        <v>11.3</v>
      </c>
      <c r="E270" s="49">
        <v>7.5</v>
      </c>
      <c r="F270" s="49">
        <v>563</v>
      </c>
      <c r="G270" s="50">
        <f>F270/E270</f>
        <v>75.066666666666663</v>
      </c>
      <c r="H270" s="49">
        <v>13</v>
      </c>
      <c r="I270" s="60">
        <v>733</v>
      </c>
      <c r="J270" s="53">
        <v>15.8</v>
      </c>
      <c r="K270" s="49">
        <v>11.5</v>
      </c>
      <c r="L270" s="49">
        <v>422.5</v>
      </c>
      <c r="M270" s="50">
        <v>75</v>
      </c>
      <c r="N270" s="49">
        <v>6</v>
      </c>
      <c r="O270" s="49">
        <v>1300</v>
      </c>
      <c r="P270" s="48">
        <v>2.4</v>
      </c>
      <c r="Q270" s="54">
        <f t="shared" si="10"/>
        <v>37.92</v>
      </c>
      <c r="R270" s="53">
        <v>15</v>
      </c>
      <c r="S270" s="49">
        <v>13</v>
      </c>
      <c r="T270" s="49">
        <v>988</v>
      </c>
      <c r="U270" s="50">
        <v>76</v>
      </c>
      <c r="V270" s="49">
        <v>10</v>
      </c>
      <c r="W270" s="49">
        <v>1851</v>
      </c>
      <c r="X270" s="48">
        <v>2.2999999999999998</v>
      </c>
      <c r="Y270" s="54">
        <f t="shared" si="11"/>
        <v>34.5</v>
      </c>
      <c r="Z270" s="53">
        <v>20</v>
      </c>
      <c r="AA270" s="49">
        <v>20</v>
      </c>
      <c r="AB270" s="49">
        <v>900</v>
      </c>
      <c r="AC270" s="50">
        <v>45</v>
      </c>
      <c r="AD270" s="49">
        <v>10</v>
      </c>
      <c r="AE270" s="49">
        <v>1245</v>
      </c>
      <c r="AF270" s="48">
        <v>2.2999999999999998</v>
      </c>
      <c r="AG270" s="54">
        <f t="shared" si="12"/>
        <v>46</v>
      </c>
      <c r="AH270" s="53">
        <v>21</v>
      </c>
      <c r="AI270" s="49">
        <v>21</v>
      </c>
      <c r="AJ270" s="49">
        <v>1050</v>
      </c>
      <c r="AK270" s="49">
        <f t="shared" si="13"/>
        <v>50</v>
      </c>
      <c r="AL270" s="49">
        <v>14</v>
      </c>
      <c r="AM270" s="48">
        <v>1658</v>
      </c>
      <c r="AN270" s="48">
        <v>2.4</v>
      </c>
      <c r="AO270" s="54">
        <f t="shared" si="14"/>
        <v>50.4</v>
      </c>
      <c r="AT270" s="62" t="s">
        <v>206</v>
      </c>
      <c r="AU270" s="49">
        <v>604</v>
      </c>
      <c r="AV270" s="49">
        <v>264</v>
      </c>
      <c r="AW270" s="49">
        <v>370</v>
      </c>
    </row>
    <row r="271" spans="3:49" ht="15.75" x14ac:dyDescent="0.25">
      <c r="C271" s="62" t="s">
        <v>214</v>
      </c>
      <c r="D271" s="53">
        <v>21.5</v>
      </c>
      <c r="E271" s="49">
        <v>21.5</v>
      </c>
      <c r="F271" s="49">
        <v>430</v>
      </c>
      <c r="G271" s="50">
        <v>20</v>
      </c>
      <c r="H271" s="49">
        <v>21</v>
      </c>
      <c r="I271" s="60">
        <v>420</v>
      </c>
      <c r="J271" s="53">
        <v>20.5</v>
      </c>
      <c r="K271" s="49">
        <v>20.5</v>
      </c>
      <c r="L271" s="49">
        <v>410</v>
      </c>
      <c r="M271" s="50">
        <v>20</v>
      </c>
      <c r="N271" s="49">
        <v>22</v>
      </c>
      <c r="O271" s="49">
        <v>1250</v>
      </c>
      <c r="P271" s="48">
        <v>1.4</v>
      </c>
      <c r="Q271" s="54">
        <f t="shared" si="10"/>
        <v>28.7</v>
      </c>
      <c r="R271" s="53">
        <v>21</v>
      </c>
      <c r="S271" s="49">
        <v>19.8</v>
      </c>
      <c r="T271" s="49">
        <v>396</v>
      </c>
      <c r="U271" s="50">
        <v>20</v>
      </c>
      <c r="V271" s="49">
        <v>22</v>
      </c>
      <c r="W271" s="49">
        <v>1025</v>
      </c>
      <c r="X271" s="48">
        <v>1.5</v>
      </c>
      <c r="Y271" s="54">
        <f t="shared" si="11"/>
        <v>31.5</v>
      </c>
      <c r="Z271" s="53">
        <v>20</v>
      </c>
      <c r="AA271" s="49">
        <v>20</v>
      </c>
      <c r="AB271" s="49">
        <v>400</v>
      </c>
      <c r="AC271" s="50">
        <v>20</v>
      </c>
      <c r="AD271" s="49">
        <v>22</v>
      </c>
      <c r="AE271" s="49">
        <v>870</v>
      </c>
      <c r="AF271" s="48">
        <v>1.5</v>
      </c>
      <c r="AG271" s="54">
        <f t="shared" si="12"/>
        <v>30</v>
      </c>
      <c r="AH271" s="53">
        <v>50</v>
      </c>
      <c r="AI271" s="49">
        <v>50</v>
      </c>
      <c r="AJ271" s="49">
        <v>800</v>
      </c>
      <c r="AK271" s="49">
        <f t="shared" si="13"/>
        <v>16</v>
      </c>
      <c r="AL271" s="49">
        <v>30</v>
      </c>
      <c r="AM271" s="48">
        <v>1032</v>
      </c>
      <c r="AN271" s="48">
        <v>1.4</v>
      </c>
      <c r="AO271" s="54">
        <f t="shared" si="14"/>
        <v>70</v>
      </c>
      <c r="AT271" s="62" t="s">
        <v>214</v>
      </c>
      <c r="AU271" s="49">
        <v>396</v>
      </c>
      <c r="AV271" s="49">
        <v>400</v>
      </c>
      <c r="AW271" s="49">
        <v>800</v>
      </c>
    </row>
    <row r="272" spans="3:49" ht="15.75" x14ac:dyDescent="0.25">
      <c r="C272" s="62" t="s">
        <v>217</v>
      </c>
      <c r="D272" s="53">
        <v>95</v>
      </c>
      <c r="E272" s="49">
        <v>64</v>
      </c>
      <c r="F272" s="49">
        <v>330</v>
      </c>
      <c r="G272" s="50">
        <f>F272/E272</f>
        <v>5.15625</v>
      </c>
      <c r="H272" s="49">
        <v>40</v>
      </c>
      <c r="I272" s="60">
        <v>330</v>
      </c>
      <c r="J272" s="53">
        <v>74</v>
      </c>
      <c r="K272" s="49">
        <v>57.5</v>
      </c>
      <c r="L272" s="49">
        <v>301</v>
      </c>
      <c r="M272" s="50">
        <v>5.0999999999999996</v>
      </c>
      <c r="N272" s="49">
        <v>92</v>
      </c>
      <c r="O272" s="49">
        <v>627</v>
      </c>
      <c r="P272" s="48">
        <v>0.2</v>
      </c>
      <c r="Q272" s="54">
        <f t="shared" si="10"/>
        <v>14.8</v>
      </c>
      <c r="R272" s="53">
        <v>20</v>
      </c>
      <c r="S272" s="49">
        <v>11</v>
      </c>
      <c r="T272" s="49">
        <v>32</v>
      </c>
      <c r="U272" s="50" t="s">
        <v>218</v>
      </c>
      <c r="V272" s="49">
        <v>113</v>
      </c>
      <c r="W272" s="49">
        <v>600</v>
      </c>
      <c r="X272" s="48">
        <v>1.2</v>
      </c>
      <c r="Y272" s="54">
        <f t="shared" si="11"/>
        <v>24</v>
      </c>
      <c r="Z272" s="53">
        <v>20</v>
      </c>
      <c r="AA272" s="49">
        <v>11</v>
      </c>
      <c r="AB272" s="49">
        <v>32</v>
      </c>
      <c r="AC272" s="50" t="s">
        <v>218</v>
      </c>
      <c r="AD272" s="49">
        <v>113</v>
      </c>
      <c r="AE272" s="49">
        <v>620</v>
      </c>
      <c r="AF272" s="48">
        <v>1.2</v>
      </c>
      <c r="AG272" s="54">
        <f t="shared" si="12"/>
        <v>24</v>
      </c>
      <c r="AH272" s="53">
        <v>22</v>
      </c>
      <c r="AI272" s="49">
        <v>20</v>
      </c>
      <c r="AJ272" s="49">
        <v>32.4</v>
      </c>
      <c r="AK272" s="49">
        <f t="shared" si="13"/>
        <v>1.6199999999999999</v>
      </c>
      <c r="AL272" s="49">
        <v>40</v>
      </c>
      <c r="AM272" s="48">
        <v>2000</v>
      </c>
      <c r="AN272" s="48">
        <v>0.2</v>
      </c>
      <c r="AO272" s="54">
        <f t="shared" si="14"/>
        <v>4.4000000000000004</v>
      </c>
      <c r="AT272" s="62" t="s">
        <v>207</v>
      </c>
      <c r="AU272" s="49">
        <v>239</v>
      </c>
      <c r="AV272" s="49">
        <v>450</v>
      </c>
      <c r="AW272" s="49">
        <v>290</v>
      </c>
    </row>
    <row r="273" spans="3:49" ht="15.75" x14ac:dyDescent="0.25">
      <c r="C273" s="62" t="s">
        <v>209</v>
      </c>
      <c r="D273" s="53">
        <v>15.5</v>
      </c>
      <c r="E273" s="49">
        <v>13.5</v>
      </c>
      <c r="F273" s="49">
        <v>243</v>
      </c>
      <c r="G273" s="50">
        <v>18</v>
      </c>
      <c r="H273" s="49">
        <v>30</v>
      </c>
      <c r="I273" s="60">
        <v>200</v>
      </c>
      <c r="J273" s="53">
        <v>20.5</v>
      </c>
      <c r="K273" s="49">
        <v>15.5</v>
      </c>
      <c r="L273" s="49">
        <v>279</v>
      </c>
      <c r="M273" s="50">
        <v>18</v>
      </c>
      <c r="N273" s="49">
        <v>35</v>
      </c>
      <c r="O273" s="49">
        <v>340</v>
      </c>
      <c r="P273" s="49">
        <v>1.5</v>
      </c>
      <c r="Q273" s="54">
        <f t="shared" si="10"/>
        <v>30.75</v>
      </c>
      <c r="R273" s="53">
        <v>65</v>
      </c>
      <c r="S273" s="49" t="s">
        <v>210</v>
      </c>
      <c r="T273" s="49">
        <v>801</v>
      </c>
      <c r="U273" s="50">
        <v>19</v>
      </c>
      <c r="V273" s="49">
        <v>80</v>
      </c>
      <c r="W273" s="49">
        <v>290</v>
      </c>
      <c r="X273" s="49">
        <v>0.8</v>
      </c>
      <c r="Y273" s="54">
        <f t="shared" si="11"/>
        <v>52</v>
      </c>
      <c r="Z273" s="53">
        <v>57.5</v>
      </c>
      <c r="AA273" s="49">
        <v>42.5</v>
      </c>
      <c r="AB273" s="49">
        <v>765</v>
      </c>
      <c r="AC273" s="50">
        <v>18</v>
      </c>
      <c r="AD273" s="49">
        <v>70</v>
      </c>
      <c r="AE273" s="49">
        <v>790</v>
      </c>
      <c r="AF273" s="49">
        <v>0.8</v>
      </c>
      <c r="AG273" s="54">
        <f t="shared" si="12"/>
        <v>46</v>
      </c>
      <c r="AH273" s="53">
        <v>68.5</v>
      </c>
      <c r="AI273" s="49">
        <v>58.5</v>
      </c>
      <c r="AJ273" s="49">
        <v>999</v>
      </c>
      <c r="AK273" s="49">
        <f t="shared" si="13"/>
        <v>17.076923076923077</v>
      </c>
      <c r="AL273" s="49">
        <v>95</v>
      </c>
      <c r="AM273" s="48">
        <v>308</v>
      </c>
      <c r="AN273" s="49">
        <v>1.5</v>
      </c>
      <c r="AO273" s="54">
        <f t="shared" si="14"/>
        <v>102.75</v>
      </c>
      <c r="AT273" s="62" t="s">
        <v>217</v>
      </c>
      <c r="AU273" s="49">
        <v>32</v>
      </c>
      <c r="AV273" s="49">
        <v>32</v>
      </c>
      <c r="AW273" s="49">
        <v>32.4</v>
      </c>
    </row>
    <row r="274" spans="3:49" ht="15.75" x14ac:dyDescent="0.25">
      <c r="C274" s="62" t="s">
        <v>211</v>
      </c>
      <c r="D274" s="53">
        <v>18.8</v>
      </c>
      <c r="E274" s="49">
        <v>18.8</v>
      </c>
      <c r="F274" s="49">
        <v>204.9</v>
      </c>
      <c r="G274" s="50">
        <v>10.9</v>
      </c>
      <c r="H274" s="49">
        <v>4</v>
      </c>
      <c r="I274" s="60">
        <v>1700</v>
      </c>
      <c r="J274" s="53"/>
      <c r="K274" s="49"/>
      <c r="L274" s="49"/>
      <c r="M274" s="49"/>
      <c r="N274" s="49"/>
      <c r="O274" s="49"/>
      <c r="P274" s="49">
        <v>1.2</v>
      </c>
      <c r="Q274" s="60">
        <f t="shared" si="10"/>
        <v>0</v>
      </c>
      <c r="R274" s="53"/>
      <c r="S274" s="49"/>
      <c r="T274" s="49"/>
      <c r="U274" s="49"/>
      <c r="V274" s="49"/>
      <c r="W274" s="49"/>
      <c r="X274" s="49"/>
      <c r="Y274" s="54">
        <f t="shared" si="11"/>
        <v>0</v>
      </c>
      <c r="Z274" s="53"/>
      <c r="AA274" s="49"/>
      <c r="AB274" s="49"/>
      <c r="AC274" s="49"/>
      <c r="AD274" s="49"/>
      <c r="AE274" s="49"/>
      <c r="AF274" s="49"/>
      <c r="AG274" s="54">
        <f t="shared" si="12"/>
        <v>0</v>
      </c>
      <c r="AH274" s="53"/>
      <c r="AI274" s="49"/>
      <c r="AJ274" s="49"/>
      <c r="AK274" s="49"/>
      <c r="AL274" s="49"/>
      <c r="AM274" s="48"/>
      <c r="AN274" s="48"/>
      <c r="AO274" s="54">
        <f t="shared" si="14"/>
        <v>0</v>
      </c>
    </row>
    <row r="275" spans="3:49" ht="15.75" x14ac:dyDescent="0.25">
      <c r="C275" s="62" t="s">
        <v>205</v>
      </c>
      <c r="D275" s="53">
        <v>38</v>
      </c>
      <c r="E275" s="49">
        <v>16</v>
      </c>
      <c r="F275" s="49">
        <v>192</v>
      </c>
      <c r="G275" s="50">
        <v>12</v>
      </c>
      <c r="H275" s="49">
        <v>8</v>
      </c>
      <c r="I275" s="60">
        <v>2900</v>
      </c>
      <c r="J275" s="53">
        <v>30</v>
      </c>
      <c r="K275" s="49">
        <v>38</v>
      </c>
      <c r="L275" s="49">
        <v>456</v>
      </c>
      <c r="M275" s="50">
        <v>12</v>
      </c>
      <c r="N275" s="49">
        <v>8</v>
      </c>
      <c r="O275" s="49">
        <v>2800</v>
      </c>
      <c r="P275" s="48">
        <v>1.3</v>
      </c>
      <c r="Q275" s="54">
        <f t="shared" si="10"/>
        <v>39</v>
      </c>
      <c r="R275" s="53">
        <v>60.8</v>
      </c>
      <c r="S275" s="49">
        <v>50.8</v>
      </c>
      <c r="T275" s="49">
        <v>610</v>
      </c>
      <c r="U275" s="50">
        <v>12</v>
      </c>
      <c r="V275" s="49">
        <v>12</v>
      </c>
      <c r="W275" s="49">
        <v>2333</v>
      </c>
      <c r="X275" s="48">
        <v>1.3</v>
      </c>
      <c r="Y275" s="54">
        <f t="shared" si="11"/>
        <v>79.039999999999992</v>
      </c>
      <c r="Z275" s="53"/>
      <c r="AA275" s="49"/>
      <c r="AB275" s="49"/>
      <c r="AC275" s="49"/>
      <c r="AD275" s="49"/>
      <c r="AE275" s="49"/>
      <c r="AF275" s="48">
        <v>1.3</v>
      </c>
      <c r="AG275" s="54">
        <f t="shared" si="12"/>
        <v>0</v>
      </c>
      <c r="AH275" s="53">
        <v>5</v>
      </c>
      <c r="AI275" s="49">
        <v>3</v>
      </c>
      <c r="AJ275" s="49">
        <v>33</v>
      </c>
      <c r="AK275" s="49">
        <f>SUM(AJ275/AI275)</f>
        <v>11</v>
      </c>
      <c r="AL275" s="49">
        <v>5</v>
      </c>
      <c r="AM275" s="48">
        <v>1920</v>
      </c>
      <c r="AN275" s="48">
        <v>1.3</v>
      </c>
      <c r="AO275" s="54">
        <f t="shared" si="14"/>
        <v>6.5</v>
      </c>
    </row>
    <row r="276" spans="3:49" ht="15.75" x14ac:dyDescent="0.25">
      <c r="C276" s="62" t="s">
        <v>213</v>
      </c>
      <c r="D276" s="53">
        <v>10.5</v>
      </c>
      <c r="E276" s="49">
        <v>10.5</v>
      </c>
      <c r="F276" s="49">
        <v>168</v>
      </c>
      <c r="G276" s="50">
        <v>16</v>
      </c>
      <c r="H276" s="49">
        <v>35</v>
      </c>
      <c r="I276" s="60">
        <v>1200</v>
      </c>
      <c r="J276" s="53">
        <v>12</v>
      </c>
      <c r="K276" s="49">
        <v>12</v>
      </c>
      <c r="L276" s="49">
        <v>180</v>
      </c>
      <c r="M276" s="50">
        <v>15</v>
      </c>
      <c r="N276" s="49">
        <v>35</v>
      </c>
      <c r="O276" s="49">
        <v>1450</v>
      </c>
      <c r="P276" s="48">
        <v>1.5</v>
      </c>
      <c r="Q276" s="54">
        <f t="shared" si="10"/>
        <v>18</v>
      </c>
      <c r="R276" s="53">
        <v>12.6</v>
      </c>
      <c r="S276" s="49">
        <v>12.6</v>
      </c>
      <c r="T276" s="49">
        <v>139</v>
      </c>
      <c r="U276" s="50">
        <v>11</v>
      </c>
      <c r="V276" s="49">
        <v>36</v>
      </c>
      <c r="W276" s="49">
        <v>1487</v>
      </c>
      <c r="X276" s="48">
        <v>1.8</v>
      </c>
      <c r="Y276" s="54">
        <f t="shared" si="11"/>
        <v>22.68</v>
      </c>
      <c r="Z276" s="53">
        <v>12.8</v>
      </c>
      <c r="AA276" s="49">
        <v>12.8</v>
      </c>
      <c r="AB276" s="49">
        <v>141</v>
      </c>
      <c r="AC276" s="50">
        <v>11</v>
      </c>
      <c r="AD276" s="49">
        <v>38</v>
      </c>
      <c r="AE276" s="49">
        <v>1320</v>
      </c>
      <c r="AF276" s="48">
        <v>1.8</v>
      </c>
      <c r="AG276" s="54">
        <f t="shared" si="12"/>
        <v>23.040000000000003</v>
      </c>
      <c r="AH276" s="53">
        <v>25.6</v>
      </c>
      <c r="AI276" s="49">
        <v>25.6</v>
      </c>
      <c r="AJ276" s="49">
        <v>281.8</v>
      </c>
      <c r="AK276" s="49">
        <f>SUM(AJ276/AI276)</f>
        <v>11.0078125</v>
      </c>
      <c r="AL276" s="49">
        <v>30</v>
      </c>
      <c r="AM276" s="48"/>
      <c r="AN276" s="48">
        <v>1.5</v>
      </c>
      <c r="AO276" s="54">
        <f t="shared" si="14"/>
        <v>38.400000000000006</v>
      </c>
      <c r="AR276">
        <v>2014</v>
      </c>
      <c r="AS276">
        <v>2015</v>
      </c>
      <c r="AT276">
        <v>2016</v>
      </c>
      <c r="AU276">
        <v>2017</v>
      </c>
    </row>
    <row r="277" spans="3:49" ht="15.75" x14ac:dyDescent="0.25">
      <c r="C277" s="62" t="s">
        <v>220</v>
      </c>
      <c r="D277" s="53">
        <v>10</v>
      </c>
      <c r="E277" s="49">
        <v>1</v>
      </c>
      <c r="F277" s="49">
        <v>40</v>
      </c>
      <c r="G277" s="50">
        <v>40</v>
      </c>
      <c r="H277" s="49">
        <v>15</v>
      </c>
      <c r="I277" s="60">
        <v>800</v>
      </c>
      <c r="J277" s="53"/>
      <c r="K277" s="49"/>
      <c r="L277" s="49"/>
      <c r="M277" s="50"/>
      <c r="N277" s="49"/>
      <c r="O277" s="49"/>
      <c r="P277" s="48"/>
      <c r="Q277" s="54"/>
      <c r="R277" s="53"/>
      <c r="S277" s="49"/>
      <c r="T277" s="49"/>
      <c r="U277" s="49"/>
      <c r="V277" s="49"/>
      <c r="W277" s="49"/>
      <c r="X277" s="49"/>
      <c r="Y277" s="54">
        <f t="shared" si="11"/>
        <v>0</v>
      </c>
      <c r="Z277" s="53"/>
      <c r="AA277" s="49"/>
      <c r="AB277" s="49"/>
      <c r="AC277" s="49"/>
      <c r="AD277" s="49"/>
      <c r="AE277" s="49"/>
      <c r="AF277" s="49"/>
      <c r="AG277" s="54">
        <f t="shared" si="12"/>
        <v>0</v>
      </c>
      <c r="AH277" s="53"/>
      <c r="AI277" s="49"/>
      <c r="AJ277" s="49"/>
      <c r="AK277" s="49"/>
      <c r="AL277" s="49"/>
      <c r="AM277" s="48"/>
      <c r="AN277" s="48"/>
      <c r="AO277" s="54">
        <f t="shared" si="14"/>
        <v>0</v>
      </c>
      <c r="AQ277" s="62" t="s">
        <v>203</v>
      </c>
      <c r="AR277" s="54">
        <v>2050.1999999999998</v>
      </c>
      <c r="AS277" s="54">
        <v>1890.9719999999998</v>
      </c>
      <c r="AT277" s="54">
        <v>1864.3319999999999</v>
      </c>
      <c r="AU277" s="54">
        <v>1795.3919999999998</v>
      </c>
    </row>
    <row r="278" spans="3:49" ht="15.75" x14ac:dyDescent="0.25">
      <c r="C278" s="62" t="s">
        <v>215</v>
      </c>
      <c r="D278" s="53">
        <v>16</v>
      </c>
      <c r="E278" s="49">
        <v>18</v>
      </c>
      <c r="F278" s="49">
        <v>28.8</v>
      </c>
      <c r="G278" s="50">
        <v>1.6</v>
      </c>
      <c r="H278" s="49">
        <v>21</v>
      </c>
      <c r="I278" s="60">
        <v>3000</v>
      </c>
      <c r="J278" s="53">
        <v>16</v>
      </c>
      <c r="K278" s="49">
        <v>12</v>
      </c>
      <c r="L278" s="49">
        <v>19.399999999999999</v>
      </c>
      <c r="M278" s="50">
        <v>1.6</v>
      </c>
      <c r="N278" s="49">
        <v>11</v>
      </c>
      <c r="O278" s="49">
        <v>2350</v>
      </c>
      <c r="P278" s="48">
        <v>0.6</v>
      </c>
      <c r="Q278" s="54">
        <f>SUM(J278*P278)</f>
        <v>9.6</v>
      </c>
      <c r="R278" s="53">
        <v>17</v>
      </c>
      <c r="S278" s="49">
        <v>8.5</v>
      </c>
      <c r="T278" s="49">
        <v>14</v>
      </c>
      <c r="U278" s="50">
        <v>0.82</v>
      </c>
      <c r="V278" s="49">
        <v>35</v>
      </c>
      <c r="W278" s="49">
        <v>2677</v>
      </c>
      <c r="X278" s="48">
        <v>1.5</v>
      </c>
      <c r="Y278" s="54">
        <f t="shared" si="11"/>
        <v>25.5</v>
      </c>
      <c r="Z278" s="53">
        <v>17</v>
      </c>
      <c r="AA278" s="49">
        <v>8.5</v>
      </c>
      <c r="AB278" s="49">
        <v>14</v>
      </c>
      <c r="AC278" s="50">
        <v>0.82</v>
      </c>
      <c r="AD278" s="49">
        <v>35</v>
      </c>
      <c r="AE278" s="49">
        <v>2677</v>
      </c>
      <c r="AF278" s="48">
        <v>1.5</v>
      </c>
      <c r="AG278" s="54">
        <f t="shared" si="12"/>
        <v>25.5</v>
      </c>
      <c r="AH278" s="53">
        <v>16</v>
      </c>
      <c r="AI278" s="49">
        <v>14</v>
      </c>
      <c r="AJ278" s="49">
        <v>22</v>
      </c>
      <c r="AK278" s="49">
        <f>SUM(AJ278/AI278)</f>
        <v>1.5714285714285714</v>
      </c>
      <c r="AL278" s="49">
        <v>30</v>
      </c>
      <c r="AM278" s="48">
        <v>2500</v>
      </c>
      <c r="AN278" s="48">
        <v>0.6</v>
      </c>
      <c r="AO278" s="54">
        <f t="shared" si="14"/>
        <v>9.6</v>
      </c>
      <c r="AQ278" s="62" t="s">
        <v>208</v>
      </c>
      <c r="AR278" s="54">
        <v>1745</v>
      </c>
      <c r="AS278" s="54">
        <v>346.40000000000003</v>
      </c>
      <c r="AT278" s="54">
        <v>704</v>
      </c>
      <c r="AU278" s="54">
        <v>1701</v>
      </c>
    </row>
    <row r="279" spans="3:49" ht="15.75" x14ac:dyDescent="0.25">
      <c r="C279" s="62" t="s">
        <v>204</v>
      </c>
      <c r="D279" s="53"/>
      <c r="E279" s="49"/>
      <c r="F279" s="49"/>
      <c r="G279" s="49"/>
      <c r="H279" s="49"/>
      <c r="I279" s="60"/>
      <c r="J279" s="53">
        <v>4.4000000000000004</v>
      </c>
      <c r="K279" s="49">
        <v>4.4000000000000004</v>
      </c>
      <c r="L279" s="49"/>
      <c r="M279" s="49"/>
      <c r="N279" s="49">
        <v>6</v>
      </c>
      <c r="O279" s="49"/>
      <c r="P279" s="49">
        <v>0.8</v>
      </c>
      <c r="Q279" s="60">
        <f>SUM(J279*P279)</f>
        <v>3.5200000000000005</v>
      </c>
      <c r="R279" s="53"/>
      <c r="S279" s="49"/>
      <c r="T279" s="49"/>
      <c r="U279" s="49"/>
      <c r="V279" s="49"/>
      <c r="W279" s="49"/>
      <c r="X279" s="49">
        <v>0.8</v>
      </c>
      <c r="Y279" s="60">
        <f t="shared" si="11"/>
        <v>0</v>
      </c>
      <c r="Z279" s="53"/>
      <c r="AA279" s="49"/>
      <c r="AB279" s="49"/>
      <c r="AC279" s="49"/>
      <c r="AD279" s="49"/>
      <c r="AE279" s="49"/>
      <c r="AF279" s="49">
        <v>0.8</v>
      </c>
      <c r="AG279" s="60">
        <f t="shared" si="12"/>
        <v>0</v>
      </c>
      <c r="AH279" s="53"/>
      <c r="AI279" s="49"/>
      <c r="AJ279" s="49"/>
      <c r="AK279" s="49"/>
      <c r="AL279" s="49"/>
      <c r="AM279" s="48"/>
      <c r="AN279" s="48"/>
      <c r="AO279" s="54">
        <f t="shared" si="14"/>
        <v>0</v>
      </c>
      <c r="AQ279" s="62" t="s">
        <v>201</v>
      </c>
      <c r="AR279" s="54">
        <v>174</v>
      </c>
      <c r="AS279" s="54">
        <v>221.4</v>
      </c>
      <c r="AT279" s="54">
        <v>231.6</v>
      </c>
      <c r="AU279" s="54">
        <v>251.16</v>
      </c>
    </row>
    <row r="280" spans="3:49" ht="15.75" x14ac:dyDescent="0.25">
      <c r="C280" s="62" t="s">
        <v>212</v>
      </c>
      <c r="D280" s="53"/>
      <c r="E280" s="49"/>
      <c r="F280" s="49"/>
      <c r="G280" s="49"/>
      <c r="H280" s="49"/>
      <c r="I280" s="60"/>
      <c r="J280" s="53">
        <v>14</v>
      </c>
      <c r="K280" s="49">
        <v>14</v>
      </c>
      <c r="L280" s="49">
        <v>28</v>
      </c>
      <c r="M280" s="49">
        <v>2</v>
      </c>
      <c r="N280" s="49">
        <v>1</v>
      </c>
      <c r="O280" s="49">
        <v>1500</v>
      </c>
      <c r="P280" s="49">
        <v>1.3</v>
      </c>
      <c r="Q280" s="54">
        <f>SUM(J280*P280)</f>
        <v>18.2</v>
      </c>
      <c r="R280" s="53">
        <v>17</v>
      </c>
      <c r="S280" s="49">
        <v>14</v>
      </c>
      <c r="T280" s="49">
        <v>112</v>
      </c>
      <c r="U280" s="49">
        <v>8</v>
      </c>
      <c r="V280" s="49">
        <v>3</v>
      </c>
      <c r="W280" s="49">
        <v>2100</v>
      </c>
      <c r="X280" s="49">
        <v>1.2</v>
      </c>
      <c r="Y280" s="54">
        <f t="shared" si="11"/>
        <v>20.399999999999999</v>
      </c>
      <c r="Z280" s="53">
        <v>20</v>
      </c>
      <c r="AA280" s="49">
        <v>15</v>
      </c>
      <c r="AB280" s="49">
        <v>255</v>
      </c>
      <c r="AC280" s="50">
        <f>SUM(AE280:AE285/AA280)</f>
        <v>226.66666666666666</v>
      </c>
      <c r="AD280" s="49">
        <v>3</v>
      </c>
      <c r="AE280" s="49">
        <v>3400</v>
      </c>
      <c r="AF280" s="49">
        <v>1.2</v>
      </c>
      <c r="AG280" s="54">
        <f t="shared" si="12"/>
        <v>24</v>
      </c>
      <c r="AH280" s="53">
        <v>16.5</v>
      </c>
      <c r="AI280" s="49">
        <v>9.5</v>
      </c>
      <c r="AJ280" s="49">
        <v>171</v>
      </c>
      <c r="AK280" s="49">
        <f>SUM(AJ280/AI280)</f>
        <v>18</v>
      </c>
      <c r="AL280" s="49">
        <v>4</v>
      </c>
      <c r="AM280" s="48">
        <v>2300</v>
      </c>
      <c r="AN280" s="49">
        <v>1.3</v>
      </c>
      <c r="AO280" s="54">
        <f t="shared" si="14"/>
        <v>21.45</v>
      </c>
      <c r="AQ280" s="62" t="s">
        <v>209</v>
      </c>
      <c r="AR280" s="54">
        <v>30.75</v>
      </c>
      <c r="AS280" s="54">
        <v>52</v>
      </c>
      <c r="AT280" s="54">
        <v>46</v>
      </c>
      <c r="AU280" s="54">
        <v>102.75</v>
      </c>
    </row>
    <row r="281" spans="3:49" ht="15.75" x14ac:dyDescent="0.25">
      <c r="C281" s="62" t="s">
        <v>216</v>
      </c>
      <c r="D281" s="53"/>
      <c r="E281" s="49"/>
      <c r="F281" s="49"/>
      <c r="G281" s="49">
        <v>0</v>
      </c>
      <c r="H281" s="49">
        <v>0</v>
      </c>
      <c r="I281" s="60">
        <v>0</v>
      </c>
      <c r="J281" s="53"/>
      <c r="K281" s="49"/>
      <c r="L281" s="49"/>
      <c r="M281" s="49"/>
      <c r="N281" s="49"/>
      <c r="O281" s="49"/>
      <c r="P281" s="49"/>
      <c r="Q281" s="60">
        <f>SUM(J281*P281)</f>
        <v>0</v>
      </c>
      <c r="R281" s="53"/>
      <c r="S281" s="49"/>
      <c r="T281" s="49"/>
      <c r="U281" s="49"/>
      <c r="V281" s="49"/>
      <c r="W281" s="49"/>
      <c r="X281" s="49"/>
      <c r="Y281" s="54">
        <f t="shared" si="11"/>
        <v>0</v>
      </c>
      <c r="Z281" s="53"/>
      <c r="AA281" s="49"/>
      <c r="AB281" s="49"/>
      <c r="AC281" s="49"/>
      <c r="AD281" s="49"/>
      <c r="AE281" s="49"/>
      <c r="AF281" s="49"/>
      <c r="AG281" s="54">
        <f t="shared" si="12"/>
        <v>0</v>
      </c>
      <c r="AH281" s="53"/>
      <c r="AI281" s="49"/>
      <c r="AJ281" s="49"/>
      <c r="AK281" s="49"/>
      <c r="AL281" s="49"/>
      <c r="AM281" s="48"/>
      <c r="AN281" s="48"/>
      <c r="AO281" s="54">
        <f t="shared" si="14"/>
        <v>0</v>
      </c>
      <c r="AQ281" s="62" t="s">
        <v>207</v>
      </c>
      <c r="AR281" s="54">
        <v>85.14</v>
      </c>
      <c r="AS281" s="54">
        <v>95.94</v>
      </c>
      <c r="AT281" s="54">
        <v>101.34</v>
      </c>
      <c r="AU281" s="54">
        <v>100.62</v>
      </c>
    </row>
    <row r="282" spans="3:49" ht="15.75" x14ac:dyDescent="0.25">
      <c r="C282" s="62" t="s">
        <v>221</v>
      </c>
      <c r="D282" s="53"/>
      <c r="E282" s="49"/>
      <c r="F282" s="49"/>
      <c r="G282" s="50"/>
      <c r="H282" s="49"/>
      <c r="I282" s="60"/>
      <c r="J282" s="53"/>
      <c r="K282" s="49"/>
      <c r="L282" s="49"/>
      <c r="M282" s="50"/>
      <c r="N282" s="49"/>
      <c r="O282" s="49"/>
      <c r="P282" s="48"/>
      <c r="Q282" s="54"/>
      <c r="R282" s="53">
        <v>3945</v>
      </c>
      <c r="S282" s="49">
        <v>58</v>
      </c>
      <c r="T282" s="49"/>
      <c r="U282" s="50"/>
      <c r="V282" s="49"/>
      <c r="W282" s="49"/>
      <c r="X282" s="48">
        <v>0.05</v>
      </c>
      <c r="Y282" s="54">
        <f t="shared" si="11"/>
        <v>197.25</v>
      </c>
      <c r="Z282" s="53">
        <v>3945</v>
      </c>
      <c r="AA282" s="49">
        <v>58</v>
      </c>
      <c r="AB282" s="49"/>
      <c r="AC282" s="50"/>
      <c r="AD282" s="49"/>
      <c r="AE282" s="49"/>
      <c r="AF282" s="48">
        <v>0.05</v>
      </c>
      <c r="AG282" s="54">
        <f t="shared" si="12"/>
        <v>197.25</v>
      </c>
      <c r="AH282" s="55">
        <v>4025</v>
      </c>
      <c r="AI282" s="48">
        <v>113</v>
      </c>
      <c r="AJ282" s="48"/>
      <c r="AK282" s="48"/>
      <c r="AL282" s="48"/>
      <c r="AM282" s="48"/>
      <c r="AN282" s="48"/>
      <c r="AO282" s="54">
        <f t="shared" si="14"/>
        <v>0</v>
      </c>
    </row>
    <row r="283" spans="3:49" ht="16.5" thickBot="1" x14ac:dyDescent="0.3">
      <c r="C283" s="63" t="s">
        <v>146</v>
      </c>
      <c r="D283" s="56">
        <f>SUM(D265:D282)</f>
        <v>6557.96</v>
      </c>
      <c r="E283" s="57">
        <f>SUM(E265:E282)</f>
        <v>5730.34</v>
      </c>
      <c r="F283" s="57">
        <f>SUM(F264:F281)</f>
        <v>22951.9</v>
      </c>
      <c r="G283" s="61"/>
      <c r="H283" s="57">
        <f>SUM(H264:H270,H272:H280,H281)</f>
        <v>2397</v>
      </c>
      <c r="I283" s="64"/>
      <c r="J283" s="56">
        <f>SUM(J265:J282)</f>
        <v>6175</v>
      </c>
      <c r="K283" s="57">
        <f>SUM(K265:K282)</f>
        <v>5408.5</v>
      </c>
      <c r="L283" s="57">
        <f>SUM(L264:L281)</f>
        <v>21879.9</v>
      </c>
      <c r="M283" s="61"/>
      <c r="N283" s="57">
        <f>SUM(N264:N281)</f>
        <v>2359</v>
      </c>
      <c r="O283" s="57"/>
      <c r="P283" s="58"/>
      <c r="Q283" s="59">
        <f>SUM(Q264:Q280)</f>
        <v>4375.43</v>
      </c>
      <c r="R283" s="56">
        <f>SUM(R265:R282)</f>
        <v>9772.4000000000015</v>
      </c>
      <c r="S283" s="57">
        <f>SUM(S265:S282)</f>
        <v>5066.6000000000013</v>
      </c>
      <c r="T283" s="57">
        <f>SUM(T264:T281)</f>
        <v>21412</v>
      </c>
      <c r="U283" s="61"/>
      <c r="V283" s="57">
        <f>SUM(V264:V281)</f>
        <v>2430</v>
      </c>
      <c r="W283" s="57"/>
      <c r="X283" s="58"/>
      <c r="Y283" s="59">
        <f>SUM(Y264:Y281)</f>
        <v>3020.9319999999998</v>
      </c>
      <c r="Z283" s="56">
        <f>SUM(Z265:Z282)</f>
        <v>9635.7999999999993</v>
      </c>
      <c r="AA283" s="57">
        <f>SUM(AA265:AA282)</f>
        <v>4683.7000000000007</v>
      </c>
      <c r="AB283" s="57">
        <f>SUM(AB264:AB282)</f>
        <v>19853</v>
      </c>
      <c r="AC283" s="61"/>
      <c r="AD283" s="57">
        <f>SUM(AD264:AD282)</f>
        <v>2422</v>
      </c>
      <c r="AE283" s="57"/>
      <c r="AF283" s="58"/>
      <c r="AG283" s="59">
        <f>SUM(AG264:AG281)</f>
        <v>3274.4119999999998</v>
      </c>
      <c r="AH283" s="56">
        <f>SUM(AH265:AH282)</f>
        <v>9621.5</v>
      </c>
      <c r="AI283" s="57">
        <f>SUM(AI265:AI282)</f>
        <v>4678</v>
      </c>
      <c r="AJ283" s="57">
        <f>SUM(AJ264:AJ282)</f>
        <v>21096.2</v>
      </c>
      <c r="AK283" s="57"/>
      <c r="AL283" s="57">
        <f>SUM(AL264:AL282)</f>
        <v>2551</v>
      </c>
      <c r="AM283" s="58"/>
      <c r="AN283" s="58"/>
      <c r="AO283" s="59">
        <f>SUM(AO264:AO282)</f>
        <v>4345.4719999999988</v>
      </c>
    </row>
    <row r="285" spans="3:49" x14ac:dyDescent="0.25">
      <c r="G285" s="192" t="s">
        <v>222</v>
      </c>
      <c r="H285" s="192"/>
      <c r="I285" s="192"/>
      <c r="J285" s="192"/>
      <c r="K285" s="192"/>
      <c r="L285" s="192"/>
      <c r="M285" s="192"/>
    </row>
    <row r="331" spans="3:17" x14ac:dyDescent="0.25">
      <c r="C331" s="36" t="s">
        <v>235</v>
      </c>
      <c r="D331" s="36">
        <v>2004</v>
      </c>
      <c r="E331" s="36">
        <v>2005</v>
      </c>
      <c r="F331" s="36">
        <v>2006</v>
      </c>
      <c r="G331" s="36">
        <v>2007</v>
      </c>
      <c r="H331" s="36">
        <v>2008</v>
      </c>
      <c r="I331" s="36">
        <v>2009</v>
      </c>
      <c r="J331" s="36">
        <v>2010</v>
      </c>
      <c r="K331" s="36">
        <v>2011</v>
      </c>
      <c r="L331" s="36">
        <v>2012</v>
      </c>
      <c r="M331" s="36">
        <v>2013</v>
      </c>
      <c r="N331" s="36">
        <v>2014</v>
      </c>
      <c r="O331" s="36">
        <v>2015</v>
      </c>
      <c r="P331" s="36">
        <v>2016</v>
      </c>
      <c r="Q331" s="36">
        <v>2017</v>
      </c>
    </row>
    <row r="332" spans="3:17" ht="15.75" x14ac:dyDescent="0.25">
      <c r="C332" s="72" t="s">
        <v>236</v>
      </c>
      <c r="D332" s="73"/>
      <c r="E332" s="73"/>
      <c r="F332" s="73">
        <v>530</v>
      </c>
      <c r="G332" s="73">
        <v>530</v>
      </c>
      <c r="H332" s="73">
        <v>530</v>
      </c>
      <c r="I332" s="73">
        <v>556</v>
      </c>
      <c r="J332" s="73">
        <v>556</v>
      </c>
      <c r="K332" s="73">
        <v>530</v>
      </c>
      <c r="L332" s="73">
        <v>550</v>
      </c>
      <c r="M332" s="73">
        <v>600</v>
      </c>
      <c r="N332" s="73">
        <v>580</v>
      </c>
      <c r="O332" s="73">
        <v>580</v>
      </c>
      <c r="P332" s="73">
        <v>515</v>
      </c>
      <c r="Q332" s="73">
        <v>515</v>
      </c>
    </row>
    <row r="333" spans="3:17" ht="15.75" x14ac:dyDescent="0.25">
      <c r="C333" s="72" t="s">
        <v>237</v>
      </c>
      <c r="D333" s="73"/>
      <c r="E333" s="73"/>
      <c r="F333" s="73">
        <v>3800</v>
      </c>
      <c r="G333" s="73">
        <v>3800</v>
      </c>
      <c r="H333" s="73">
        <v>3800</v>
      </c>
      <c r="I333" s="73">
        <v>3990</v>
      </c>
      <c r="J333" s="73">
        <v>3990</v>
      </c>
      <c r="K333" s="73">
        <v>3990</v>
      </c>
      <c r="L333" s="73">
        <v>3390</v>
      </c>
      <c r="M333" s="73">
        <v>3370</v>
      </c>
      <c r="N333" s="73">
        <v>3450</v>
      </c>
      <c r="O333" s="73">
        <v>3400</v>
      </c>
      <c r="P333" s="73">
        <v>3060</v>
      </c>
      <c r="Q333" s="73">
        <v>3000</v>
      </c>
    </row>
    <row r="334" spans="3:17" ht="15.75" x14ac:dyDescent="0.25">
      <c r="C334" s="74" t="s">
        <v>238</v>
      </c>
      <c r="D334" s="73"/>
      <c r="E334" s="73"/>
      <c r="F334" s="73">
        <v>6370</v>
      </c>
      <c r="G334" s="73">
        <v>6370</v>
      </c>
      <c r="H334" s="73">
        <v>6570</v>
      </c>
      <c r="I334" s="73">
        <v>6664</v>
      </c>
      <c r="J334" s="73">
        <v>6664</v>
      </c>
      <c r="K334" s="73">
        <v>6570</v>
      </c>
      <c r="L334" s="73">
        <v>5830</v>
      </c>
      <c r="M334" s="73">
        <v>5142</v>
      </c>
      <c r="N334" s="73">
        <v>5620</v>
      </c>
      <c r="O334" s="73">
        <v>5700</v>
      </c>
      <c r="P334" s="73">
        <v>6140</v>
      </c>
      <c r="Q334" s="73">
        <v>6140</v>
      </c>
    </row>
    <row r="335" spans="3:17" ht="15.75" x14ac:dyDescent="0.25">
      <c r="C335" s="74" t="s">
        <v>239</v>
      </c>
      <c r="D335" s="73"/>
      <c r="E335" s="73"/>
      <c r="F335" s="73">
        <v>0</v>
      </c>
      <c r="G335" s="73">
        <v>0</v>
      </c>
      <c r="H335" s="73">
        <v>0</v>
      </c>
      <c r="I335" s="73">
        <v>2</v>
      </c>
      <c r="J335" s="73">
        <v>2</v>
      </c>
      <c r="K335" s="73">
        <v>0</v>
      </c>
      <c r="L335" s="73">
        <v>0</v>
      </c>
      <c r="M335" s="73">
        <v>0</v>
      </c>
      <c r="N335" s="73">
        <v>0</v>
      </c>
      <c r="O335" s="73"/>
      <c r="P335" s="73"/>
      <c r="Q335" s="73"/>
    </row>
    <row r="336" spans="3:17" ht="15.75" x14ac:dyDescent="0.25">
      <c r="C336" s="74" t="s">
        <v>240</v>
      </c>
      <c r="D336" s="73"/>
      <c r="E336" s="73"/>
      <c r="F336" s="73">
        <v>0</v>
      </c>
      <c r="G336" s="73">
        <v>0</v>
      </c>
      <c r="H336" s="73">
        <v>0</v>
      </c>
      <c r="I336" s="73">
        <v>250</v>
      </c>
      <c r="J336" s="73">
        <v>250</v>
      </c>
      <c r="K336" s="73">
        <v>250</v>
      </c>
      <c r="L336" s="73">
        <v>1812</v>
      </c>
      <c r="M336" s="73">
        <v>1900</v>
      </c>
      <c r="N336" s="73">
        <v>2400</v>
      </c>
      <c r="O336" s="73">
        <v>2400</v>
      </c>
      <c r="P336" s="73">
        <v>2480</v>
      </c>
      <c r="Q336" s="73">
        <v>2540</v>
      </c>
    </row>
    <row r="337" spans="3:17" ht="15.75" x14ac:dyDescent="0.25">
      <c r="C337" s="75" t="s">
        <v>241</v>
      </c>
      <c r="D337" s="73">
        <v>11300</v>
      </c>
      <c r="E337" s="73">
        <v>11300</v>
      </c>
      <c r="F337" s="73">
        <f t="shared" ref="F337:K337" si="15">SUM(F332:F336)</f>
        <v>10700</v>
      </c>
      <c r="G337" s="73">
        <f t="shared" si="15"/>
        <v>10700</v>
      </c>
      <c r="H337" s="73">
        <f t="shared" si="15"/>
        <v>10900</v>
      </c>
      <c r="I337" s="73">
        <f t="shared" si="15"/>
        <v>11462</v>
      </c>
      <c r="J337" s="73">
        <f t="shared" si="15"/>
        <v>11462</v>
      </c>
      <c r="K337" s="73">
        <f t="shared" si="15"/>
        <v>11340</v>
      </c>
      <c r="L337" s="73">
        <v>11582</v>
      </c>
      <c r="M337" s="73">
        <v>11612</v>
      </c>
      <c r="N337" s="73">
        <v>12050</v>
      </c>
      <c r="O337" s="73">
        <v>12080</v>
      </c>
      <c r="P337" s="73">
        <v>12195</v>
      </c>
      <c r="Q337" s="73">
        <v>12195</v>
      </c>
    </row>
    <row r="338" spans="3:17" s="83" customFormat="1" ht="14.25" customHeight="1" x14ac:dyDescent="0.25">
      <c r="C338" s="75" t="s">
        <v>242</v>
      </c>
      <c r="D338" s="73">
        <v>10359</v>
      </c>
      <c r="E338" s="73">
        <v>10500</v>
      </c>
      <c r="F338" s="73">
        <v>11850</v>
      </c>
      <c r="G338" s="73">
        <v>10849</v>
      </c>
      <c r="H338" s="73">
        <v>11018</v>
      </c>
      <c r="I338" s="73">
        <v>9970</v>
      </c>
      <c r="J338" s="73">
        <v>11125</v>
      </c>
      <c r="K338" s="73">
        <v>10741</v>
      </c>
      <c r="L338" s="73">
        <v>10815</v>
      </c>
      <c r="M338" s="73">
        <v>11021</v>
      </c>
      <c r="N338" s="73">
        <v>11824</v>
      </c>
      <c r="O338" s="73">
        <v>12583</v>
      </c>
      <c r="P338" s="73">
        <v>13463</v>
      </c>
      <c r="Q338" s="73">
        <v>13139</v>
      </c>
    </row>
    <row r="339" spans="3:17" s="83" customFormat="1" ht="15.75" x14ac:dyDescent="0.25">
      <c r="C339" s="72" t="s">
        <v>243</v>
      </c>
      <c r="D339" s="73">
        <v>3500</v>
      </c>
      <c r="E339" s="73">
        <v>4762</v>
      </c>
      <c r="F339" s="73">
        <v>4292</v>
      </c>
      <c r="G339" s="73">
        <v>2875</v>
      </c>
      <c r="H339" s="73">
        <v>3761</v>
      </c>
      <c r="I339" s="73">
        <v>2927</v>
      </c>
      <c r="J339" s="73">
        <v>2856</v>
      </c>
      <c r="K339" s="73">
        <v>3431</v>
      </c>
      <c r="L339" s="73">
        <v>3473</v>
      </c>
      <c r="M339" s="73">
        <v>3710</v>
      </c>
      <c r="N339" s="73">
        <v>4260</v>
      </c>
      <c r="O339" s="73">
        <v>3577</v>
      </c>
      <c r="P339" s="73">
        <v>4210</v>
      </c>
      <c r="Q339" s="73">
        <v>4074</v>
      </c>
    </row>
    <row r="340" spans="3:17" s="83" customFormat="1" ht="15.75" x14ac:dyDescent="0.25">
      <c r="C340" s="74" t="s">
        <v>244</v>
      </c>
      <c r="D340" s="73">
        <v>35000</v>
      </c>
      <c r="E340" s="73">
        <v>57144</v>
      </c>
      <c r="F340" s="73">
        <v>34104</v>
      </c>
      <c r="G340" s="73">
        <v>24162</v>
      </c>
      <c r="H340" s="73">
        <v>33096</v>
      </c>
      <c r="I340" s="73">
        <v>25753</v>
      </c>
      <c r="J340" s="73">
        <v>24434</v>
      </c>
      <c r="K340" s="73">
        <v>29906</v>
      </c>
      <c r="L340" s="73">
        <v>29998</v>
      </c>
      <c r="M340" s="73">
        <v>31210</v>
      </c>
      <c r="N340" s="73">
        <v>36530</v>
      </c>
      <c r="O340" s="73">
        <v>32367</v>
      </c>
      <c r="P340" s="73">
        <v>40550</v>
      </c>
      <c r="Q340" s="73">
        <v>51077</v>
      </c>
    </row>
    <row r="341" spans="3:17" s="83" customFormat="1" ht="15.75" x14ac:dyDescent="0.25">
      <c r="C341" s="74" t="s">
        <v>245</v>
      </c>
      <c r="D341" s="76">
        <f t="shared" ref="D341:L341" si="16">D338/D337</f>
        <v>0.91672566371681419</v>
      </c>
      <c r="E341" s="76">
        <f t="shared" si="16"/>
        <v>0.92920353982300885</v>
      </c>
      <c r="F341" s="76">
        <f t="shared" si="16"/>
        <v>1.1074766355140186</v>
      </c>
      <c r="G341" s="76">
        <f t="shared" si="16"/>
        <v>1.0139252336448599</v>
      </c>
      <c r="H341" s="76">
        <f t="shared" si="16"/>
        <v>1.0108256880733946</v>
      </c>
      <c r="I341" s="76">
        <f t="shared" si="16"/>
        <v>0.86983074507066827</v>
      </c>
      <c r="J341" s="76">
        <f t="shared" si="16"/>
        <v>0.97059849938928633</v>
      </c>
      <c r="K341" s="76">
        <f t="shared" si="16"/>
        <v>0.94717813051146382</v>
      </c>
      <c r="L341" s="76">
        <f t="shared" si="16"/>
        <v>0.93377654981868419</v>
      </c>
      <c r="M341" s="76">
        <f>M338/M337</f>
        <v>0.94910437478470544</v>
      </c>
      <c r="N341" s="76">
        <f>N338/N337</f>
        <v>0.98124481327800828</v>
      </c>
      <c r="O341" s="73">
        <v>1.04</v>
      </c>
      <c r="P341" s="73">
        <v>1.0397000000000001</v>
      </c>
      <c r="Q341" s="77">
        <v>1.07</v>
      </c>
    </row>
    <row r="342" spans="3:17" s="83" customFormat="1" ht="15.75" x14ac:dyDescent="0.25">
      <c r="C342" s="74" t="s">
        <v>246</v>
      </c>
      <c r="D342" s="76"/>
      <c r="E342" s="76"/>
      <c r="F342" s="76"/>
      <c r="G342" s="76"/>
      <c r="H342" s="76"/>
      <c r="I342" s="76"/>
      <c r="J342" s="76"/>
      <c r="K342" s="76"/>
      <c r="L342" s="73"/>
      <c r="M342" s="73"/>
      <c r="N342" s="73"/>
      <c r="O342" s="73">
        <v>8053</v>
      </c>
      <c r="P342" s="73">
        <v>13393</v>
      </c>
      <c r="Q342" s="73">
        <v>11869</v>
      </c>
    </row>
    <row r="343" spans="3:17" s="83" customFormat="1" ht="15.75" x14ac:dyDescent="0.25">
      <c r="C343" s="72" t="s">
        <v>247</v>
      </c>
      <c r="D343" s="73">
        <v>20360</v>
      </c>
      <c r="E343" s="73">
        <v>20729</v>
      </c>
      <c r="F343" s="73">
        <v>14373</v>
      </c>
      <c r="G343" s="73">
        <v>12862</v>
      </c>
      <c r="H343" s="73">
        <v>9946</v>
      </c>
      <c r="I343" s="73">
        <v>21530</v>
      </c>
      <c r="J343" s="73"/>
      <c r="K343" s="73"/>
      <c r="L343" s="73"/>
      <c r="M343" s="73">
        <v>33667</v>
      </c>
      <c r="N343" s="73">
        <v>34210</v>
      </c>
      <c r="O343" s="73">
        <v>28290</v>
      </c>
      <c r="P343" s="73">
        <v>34914</v>
      </c>
      <c r="Q343" s="73">
        <v>34870</v>
      </c>
    </row>
    <row r="344" spans="3:17" s="83" customFormat="1" ht="15.75" x14ac:dyDescent="0.25">
      <c r="C344" s="72" t="s">
        <v>248</v>
      </c>
      <c r="D344" s="73"/>
      <c r="E344" s="73"/>
      <c r="F344" s="73"/>
      <c r="G344" s="73"/>
      <c r="H344" s="73"/>
      <c r="I344" s="73"/>
      <c r="J344" s="73">
        <v>9936</v>
      </c>
      <c r="K344" s="73">
        <v>8349</v>
      </c>
      <c r="L344" s="73">
        <v>38896</v>
      </c>
      <c r="M344" s="73">
        <v>30772</v>
      </c>
      <c r="N344" s="73">
        <v>30772</v>
      </c>
      <c r="O344" s="73">
        <v>24960</v>
      </c>
      <c r="P344" s="73">
        <v>30460</v>
      </c>
      <c r="Q344" s="73">
        <v>30460</v>
      </c>
    </row>
    <row r="345" spans="3:17" s="83" customFormat="1" ht="15.75" x14ac:dyDescent="0.25">
      <c r="C345" s="72" t="s">
        <v>249</v>
      </c>
      <c r="D345" s="73"/>
      <c r="E345" s="73"/>
      <c r="F345" s="73"/>
      <c r="G345" s="73"/>
      <c r="H345" s="73"/>
      <c r="I345" s="73"/>
      <c r="J345" s="73">
        <v>10350</v>
      </c>
      <c r="K345" s="73">
        <v>12663</v>
      </c>
      <c r="L345" s="73">
        <v>2923</v>
      </c>
      <c r="M345" s="73">
        <v>2895</v>
      </c>
      <c r="N345" s="73">
        <v>3438</v>
      </c>
      <c r="O345" s="73">
        <v>3330</v>
      </c>
      <c r="P345" s="73">
        <v>4454</v>
      </c>
      <c r="Q345" s="73">
        <v>4410</v>
      </c>
    </row>
    <row r="346" spans="3:17" s="83" customFormat="1" ht="15.75" x14ac:dyDescent="0.25">
      <c r="C346" s="72" t="s">
        <v>250</v>
      </c>
      <c r="D346" s="73">
        <v>138200</v>
      </c>
      <c r="E346" s="73">
        <v>115700</v>
      </c>
      <c r="F346" s="73">
        <v>76000</v>
      </c>
      <c r="G346" s="73">
        <v>143200</v>
      </c>
      <c r="H346" s="73">
        <v>239500</v>
      </c>
      <c r="I346" s="73">
        <v>282500</v>
      </c>
      <c r="J346" s="73">
        <v>208950</v>
      </c>
      <c r="K346" s="73">
        <v>194355</v>
      </c>
      <c r="L346" s="73">
        <v>223160</v>
      </c>
      <c r="M346" s="73">
        <v>240100</v>
      </c>
      <c r="N346" s="73">
        <v>240100</v>
      </c>
      <c r="O346" s="73">
        <v>240100</v>
      </c>
      <c r="P346" s="73">
        <v>362700</v>
      </c>
      <c r="Q346" s="73">
        <v>378000</v>
      </c>
    </row>
    <row r="347" spans="3:17" s="83" customFormat="1" ht="15.75" x14ac:dyDescent="0.25">
      <c r="C347" s="72" t="s">
        <v>251</v>
      </c>
      <c r="D347" s="73">
        <v>15500</v>
      </c>
      <c r="E347" s="73">
        <v>9000</v>
      </c>
      <c r="F347" s="73">
        <v>12000</v>
      </c>
      <c r="G347" s="73">
        <v>12000</v>
      </c>
      <c r="H347" s="73">
        <v>19700</v>
      </c>
      <c r="I347" s="73">
        <v>48000</v>
      </c>
      <c r="J347" s="73">
        <v>0</v>
      </c>
      <c r="K347" s="73">
        <v>0</v>
      </c>
      <c r="L347" s="73"/>
      <c r="M347" s="73">
        <v>60000</v>
      </c>
      <c r="N347" s="73">
        <v>60000</v>
      </c>
      <c r="O347" s="73">
        <v>60000</v>
      </c>
      <c r="P347" s="73">
        <v>60000</v>
      </c>
      <c r="Q347" s="73">
        <v>80000</v>
      </c>
    </row>
    <row r="348" spans="3:17" s="83" customFormat="1" ht="15.75" x14ac:dyDescent="0.25">
      <c r="C348" s="72" t="s">
        <v>252</v>
      </c>
      <c r="D348" s="73"/>
      <c r="E348" s="73"/>
      <c r="F348" s="73"/>
      <c r="G348" s="73">
        <v>15000</v>
      </c>
      <c r="H348" s="73">
        <v>15000</v>
      </c>
      <c r="I348" s="73">
        <v>15000</v>
      </c>
      <c r="J348" s="73">
        <v>31342</v>
      </c>
      <c r="K348" s="73">
        <v>29150</v>
      </c>
      <c r="L348" s="73">
        <v>29000</v>
      </c>
      <c r="M348" s="73">
        <v>29700</v>
      </c>
      <c r="N348" s="73">
        <v>30000</v>
      </c>
      <c r="O348" s="73">
        <v>30000</v>
      </c>
      <c r="P348" s="73">
        <v>33000</v>
      </c>
      <c r="Q348" s="73">
        <v>34000</v>
      </c>
    </row>
    <row r="349" spans="3:17" s="83" customFormat="1" ht="15.75" x14ac:dyDescent="0.25">
      <c r="C349" s="72" t="s">
        <v>253</v>
      </c>
      <c r="D349" s="73">
        <v>180</v>
      </c>
      <c r="E349" s="73">
        <v>224</v>
      </c>
      <c r="F349" s="73">
        <v>270</v>
      </c>
      <c r="G349" s="73">
        <v>238</v>
      </c>
      <c r="H349" s="73">
        <v>196</v>
      </c>
      <c r="I349" s="73">
        <v>203</v>
      </c>
      <c r="J349" s="73">
        <v>230</v>
      </c>
      <c r="K349" s="73">
        <v>132</v>
      </c>
      <c r="L349" s="73">
        <v>148</v>
      </c>
      <c r="M349" s="73">
        <v>114</v>
      </c>
      <c r="N349" s="73">
        <v>105</v>
      </c>
      <c r="O349" s="73">
        <v>105</v>
      </c>
      <c r="P349" s="73">
        <v>105</v>
      </c>
      <c r="Q349" s="73">
        <v>133</v>
      </c>
    </row>
    <row r="350" spans="3:17" ht="15.75" x14ac:dyDescent="0.25">
      <c r="C350" s="74" t="s">
        <v>254</v>
      </c>
      <c r="D350" s="73">
        <v>4500</v>
      </c>
      <c r="E350" s="73">
        <v>5600</v>
      </c>
      <c r="F350" s="73">
        <v>6750</v>
      </c>
      <c r="G350" s="73">
        <v>7980</v>
      </c>
      <c r="H350" s="73">
        <v>7840</v>
      </c>
      <c r="I350" s="73">
        <v>12180</v>
      </c>
      <c r="J350" s="73">
        <v>18630</v>
      </c>
      <c r="K350" s="73">
        <v>7524</v>
      </c>
      <c r="L350" s="73">
        <v>5920</v>
      </c>
      <c r="M350" s="73">
        <v>3420</v>
      </c>
      <c r="N350" s="73">
        <v>3150</v>
      </c>
      <c r="O350" s="73">
        <v>3150</v>
      </c>
      <c r="P350" s="73">
        <v>1575</v>
      </c>
      <c r="Q350" s="73">
        <v>3990</v>
      </c>
    </row>
    <row r="351" spans="3:17" ht="15.75" x14ac:dyDescent="0.25">
      <c r="C351" s="72" t="s">
        <v>255</v>
      </c>
      <c r="D351" s="73">
        <v>420</v>
      </c>
      <c r="E351" s="73">
        <v>430</v>
      </c>
      <c r="F351" s="73">
        <v>455</v>
      </c>
      <c r="G351" s="73">
        <v>540</v>
      </c>
      <c r="H351" s="73">
        <v>570</v>
      </c>
      <c r="I351" s="73">
        <v>618</v>
      </c>
      <c r="J351" s="73">
        <v>390</v>
      </c>
      <c r="K351" s="73">
        <v>407</v>
      </c>
      <c r="L351" s="73">
        <v>407</v>
      </c>
      <c r="M351" s="73">
        <v>503</v>
      </c>
      <c r="N351" s="73">
        <v>460</v>
      </c>
      <c r="O351" s="73">
        <v>569</v>
      </c>
      <c r="P351" s="73">
        <v>389</v>
      </c>
      <c r="Q351" s="73">
        <v>540</v>
      </c>
    </row>
    <row r="352" spans="3:17" ht="15.75" x14ac:dyDescent="0.25">
      <c r="C352" s="72" t="s">
        <v>256</v>
      </c>
      <c r="D352" s="73">
        <v>47500</v>
      </c>
      <c r="E352" s="73">
        <v>51600</v>
      </c>
      <c r="F352" s="73">
        <v>57750</v>
      </c>
      <c r="G352" s="73">
        <v>83050</v>
      </c>
      <c r="H352" s="73">
        <v>73650</v>
      </c>
      <c r="I352" s="73">
        <v>78170</v>
      </c>
      <c r="J352" s="73">
        <v>72673</v>
      </c>
      <c r="K352" s="73">
        <v>53927.5</v>
      </c>
      <c r="L352" s="73">
        <v>61050</v>
      </c>
      <c r="M352" s="73">
        <v>60360</v>
      </c>
      <c r="N352" s="73">
        <v>76148</v>
      </c>
      <c r="O352" s="73">
        <v>78864</v>
      </c>
      <c r="P352" s="73">
        <v>49559</v>
      </c>
      <c r="Q352" s="73">
        <v>67230</v>
      </c>
    </row>
    <row r="353" spans="3:17" ht="15.75" x14ac:dyDescent="0.25">
      <c r="C353" s="72" t="s">
        <v>257</v>
      </c>
      <c r="D353" s="73">
        <v>40000</v>
      </c>
      <c r="E353" s="73">
        <v>43600</v>
      </c>
      <c r="F353" s="73">
        <v>51750</v>
      </c>
      <c r="G353" s="73">
        <v>73053</v>
      </c>
      <c r="H353" s="73">
        <v>67060</v>
      </c>
      <c r="I353" s="73">
        <v>70581.42</v>
      </c>
      <c r="J353" s="73">
        <v>66337</v>
      </c>
      <c r="K353" s="73">
        <v>49820</v>
      </c>
      <c r="L353" s="73">
        <v>55350</v>
      </c>
      <c r="M353" s="73">
        <v>53760</v>
      </c>
      <c r="N353" s="73">
        <v>69030</v>
      </c>
      <c r="O353" s="73">
        <v>79360</v>
      </c>
      <c r="P353" s="73">
        <v>49468</v>
      </c>
      <c r="Q353" s="73">
        <v>55403</v>
      </c>
    </row>
    <row r="354" spans="3:17" ht="15.75" x14ac:dyDescent="0.25">
      <c r="C354" s="72" t="s">
        <v>258</v>
      </c>
      <c r="D354" s="73">
        <v>266700</v>
      </c>
      <c r="E354" s="73">
        <v>1433890</v>
      </c>
      <c r="F354" s="73">
        <v>1445266</v>
      </c>
      <c r="G354" s="73">
        <v>1617550</v>
      </c>
      <c r="H354" s="73">
        <v>1641025</v>
      </c>
      <c r="I354" s="73">
        <v>1842200</v>
      </c>
      <c r="J354" s="73">
        <v>1249875</v>
      </c>
      <c r="K354" s="73">
        <v>1070190</v>
      </c>
      <c r="L354" s="73">
        <v>1849320</v>
      </c>
      <c r="M354" s="73">
        <v>1844829</v>
      </c>
      <c r="N354" s="73">
        <v>2027450</v>
      </c>
      <c r="O354" s="73"/>
      <c r="P354" s="73"/>
      <c r="Q354" s="73">
        <v>1914604</v>
      </c>
    </row>
    <row r="355" spans="3:17" ht="15.75" x14ac:dyDescent="0.25">
      <c r="C355" s="75" t="s">
        <v>259</v>
      </c>
      <c r="D355" s="73">
        <v>67045</v>
      </c>
      <c r="E355" s="73">
        <v>631888</v>
      </c>
      <c r="F355" s="73">
        <v>635160</v>
      </c>
      <c r="G355" s="73">
        <v>485270</v>
      </c>
      <c r="H355" s="73">
        <v>492308</v>
      </c>
      <c r="I355" s="73">
        <v>561870</v>
      </c>
      <c r="J355" s="73">
        <v>481928</v>
      </c>
      <c r="K355" s="73">
        <v>321057</v>
      </c>
      <c r="L355" s="73">
        <v>729306</v>
      </c>
      <c r="M355" s="73">
        <v>727423</v>
      </c>
      <c r="N355" s="73">
        <v>800132</v>
      </c>
      <c r="O355" s="73"/>
      <c r="P355" s="73"/>
      <c r="Q355" s="73">
        <v>854997</v>
      </c>
    </row>
    <row r="360" spans="3:17" ht="30.75" customHeight="1" x14ac:dyDescent="0.25">
      <c r="C360" s="36" t="s">
        <v>260</v>
      </c>
      <c r="D360" s="36">
        <v>2004</v>
      </c>
      <c r="E360" s="36">
        <v>2005</v>
      </c>
      <c r="F360" s="36">
        <v>2006</v>
      </c>
      <c r="G360" s="36">
        <v>2007</v>
      </c>
      <c r="H360" s="36">
        <v>2008</v>
      </c>
      <c r="I360" s="36">
        <v>2009</v>
      </c>
      <c r="J360" s="36">
        <v>2010</v>
      </c>
      <c r="K360" s="36">
        <v>2011</v>
      </c>
      <c r="L360" s="36">
        <v>2012</v>
      </c>
      <c r="M360" s="36">
        <v>2013</v>
      </c>
      <c r="N360" s="36">
        <v>2014</v>
      </c>
      <c r="O360" s="36">
        <v>2015</v>
      </c>
      <c r="P360" s="36">
        <v>2016</v>
      </c>
      <c r="Q360" s="36">
        <v>2017</v>
      </c>
    </row>
    <row r="361" spans="3:17" ht="15.75" x14ac:dyDescent="0.25">
      <c r="C361" s="3" t="s">
        <v>261</v>
      </c>
      <c r="D361" s="78">
        <v>7032</v>
      </c>
      <c r="E361" s="78">
        <v>7980</v>
      </c>
      <c r="F361" s="78">
        <v>7849</v>
      </c>
      <c r="G361" s="78">
        <v>7855</v>
      </c>
      <c r="H361" s="78">
        <v>7482</v>
      </c>
      <c r="I361" s="78">
        <v>7596</v>
      </c>
      <c r="J361" s="78">
        <v>7144</v>
      </c>
      <c r="K361" s="78">
        <v>7772</v>
      </c>
      <c r="L361" s="78">
        <v>6643</v>
      </c>
      <c r="M361" s="78">
        <v>6558</v>
      </c>
      <c r="N361" s="71">
        <v>7920</v>
      </c>
      <c r="O361" s="71">
        <v>11504</v>
      </c>
      <c r="P361" s="71">
        <v>11504</v>
      </c>
      <c r="Q361" s="71">
        <v>11330</v>
      </c>
    </row>
    <row r="362" spans="3:17" ht="15.75" x14ac:dyDescent="0.25">
      <c r="C362" s="3" t="s">
        <v>262</v>
      </c>
      <c r="D362" s="78">
        <v>11300</v>
      </c>
      <c r="E362" s="78">
        <v>11300</v>
      </c>
      <c r="F362" s="78">
        <v>10700</v>
      </c>
      <c r="G362" s="78">
        <v>10700</v>
      </c>
      <c r="H362" s="78">
        <v>10900</v>
      </c>
      <c r="I362" s="78">
        <v>11462</v>
      </c>
      <c r="J362" s="78">
        <v>11462</v>
      </c>
      <c r="K362" s="78">
        <v>11340</v>
      </c>
      <c r="L362" s="78">
        <v>11582</v>
      </c>
      <c r="M362" s="78">
        <v>11612</v>
      </c>
      <c r="N362" s="71">
        <v>12050</v>
      </c>
      <c r="O362" s="71">
        <v>12080</v>
      </c>
      <c r="P362" s="71">
        <v>12195</v>
      </c>
      <c r="Q362" s="71">
        <v>13139</v>
      </c>
    </row>
    <row r="363" spans="3:17" ht="15.75" x14ac:dyDescent="0.25">
      <c r="C363" s="3" t="s">
        <v>263</v>
      </c>
      <c r="D363" s="79">
        <v>4.75</v>
      </c>
      <c r="E363" s="79">
        <v>5.16</v>
      </c>
      <c r="F363" s="79">
        <v>5.7750000000000004</v>
      </c>
      <c r="G363" s="80">
        <v>8.3049999999999997</v>
      </c>
      <c r="H363" s="79">
        <v>7.3650000000000002</v>
      </c>
      <c r="I363" s="79">
        <v>7.8170000000000002</v>
      </c>
      <c r="J363" s="79">
        <v>7.2672999999999996</v>
      </c>
      <c r="K363" s="80">
        <v>5.3928000000000003</v>
      </c>
      <c r="L363" s="80">
        <v>5.39</v>
      </c>
      <c r="M363" s="80">
        <v>6.03</v>
      </c>
      <c r="N363" s="80">
        <v>7.6139999999999999</v>
      </c>
      <c r="O363" s="80">
        <v>7.86</v>
      </c>
      <c r="P363" s="80">
        <v>6.3407999999999998</v>
      </c>
      <c r="Q363" s="80">
        <v>6.72</v>
      </c>
    </row>
    <row r="364" spans="3:17" ht="15.75" x14ac:dyDescent="0.25">
      <c r="C364" s="82" t="s">
        <v>146</v>
      </c>
      <c r="D364" s="81">
        <f t="shared" ref="D364:Q364" si="17">SUM(D361:D363)</f>
        <v>18336.75</v>
      </c>
      <c r="E364" s="81">
        <f t="shared" si="17"/>
        <v>19285.16</v>
      </c>
      <c r="F364" s="81">
        <f t="shared" si="17"/>
        <v>18554.775000000001</v>
      </c>
      <c r="G364" s="81">
        <f t="shared" si="17"/>
        <v>18563.305</v>
      </c>
      <c r="H364" s="81">
        <f t="shared" si="17"/>
        <v>18389.365000000002</v>
      </c>
      <c r="I364" s="81">
        <f t="shared" si="17"/>
        <v>19065.816999999999</v>
      </c>
      <c r="J364" s="81">
        <f t="shared" si="17"/>
        <v>18613.2673</v>
      </c>
      <c r="K364" s="81">
        <f t="shared" si="17"/>
        <v>19117.392800000001</v>
      </c>
      <c r="L364" s="81">
        <f t="shared" si="17"/>
        <v>18230.39</v>
      </c>
      <c r="M364" s="81">
        <f t="shared" si="17"/>
        <v>18176.03</v>
      </c>
      <c r="N364" s="81">
        <f t="shared" si="17"/>
        <v>19977.614000000001</v>
      </c>
      <c r="O364" s="81">
        <f t="shared" si="17"/>
        <v>23591.86</v>
      </c>
      <c r="P364" s="81">
        <f t="shared" si="17"/>
        <v>23705.340800000002</v>
      </c>
      <c r="Q364" s="81">
        <f t="shared" si="17"/>
        <v>24475.72</v>
      </c>
    </row>
    <row r="371" spans="5:13" x14ac:dyDescent="0.25">
      <c r="I371" s="36">
        <v>2013</v>
      </c>
      <c r="J371" s="36">
        <v>2014</v>
      </c>
      <c r="K371" s="36">
        <v>2015</v>
      </c>
      <c r="L371" s="36">
        <v>2016</v>
      </c>
      <c r="M371" s="36">
        <v>2017</v>
      </c>
    </row>
    <row r="372" spans="5:13" ht="15.75" x14ac:dyDescent="0.25">
      <c r="H372" s="72" t="s">
        <v>251</v>
      </c>
      <c r="I372" s="73">
        <v>60000</v>
      </c>
      <c r="J372" s="73">
        <v>60000</v>
      </c>
      <c r="K372" s="73">
        <v>60000</v>
      </c>
      <c r="L372" s="73">
        <v>60000</v>
      </c>
      <c r="M372" s="73">
        <v>80000</v>
      </c>
    </row>
    <row r="373" spans="5:13" ht="15.75" x14ac:dyDescent="0.25">
      <c r="E373" s="83"/>
      <c r="F373" s="83"/>
      <c r="G373" s="83"/>
      <c r="H373" s="72" t="s">
        <v>247</v>
      </c>
      <c r="I373" s="73">
        <v>33667</v>
      </c>
      <c r="J373" s="73">
        <v>34210</v>
      </c>
      <c r="K373" s="73">
        <v>28290</v>
      </c>
      <c r="L373" s="73">
        <v>34914</v>
      </c>
      <c r="M373" s="73">
        <v>34870</v>
      </c>
    </row>
    <row r="374" spans="5:13" ht="15.75" x14ac:dyDescent="0.25">
      <c r="E374" s="83"/>
      <c r="F374" s="83"/>
      <c r="G374" s="83"/>
      <c r="H374" s="72" t="s">
        <v>252</v>
      </c>
      <c r="I374" s="73">
        <v>29700</v>
      </c>
      <c r="J374" s="73">
        <v>30000</v>
      </c>
      <c r="K374" s="73">
        <v>30000</v>
      </c>
      <c r="L374" s="73">
        <v>33000</v>
      </c>
      <c r="M374" s="73">
        <v>34000</v>
      </c>
    </row>
    <row r="375" spans="5:13" ht="15.75" x14ac:dyDescent="0.25">
      <c r="E375" s="83"/>
      <c r="F375" s="83"/>
      <c r="G375" s="83"/>
      <c r="H375" s="75" t="s">
        <v>242</v>
      </c>
      <c r="I375" s="73">
        <v>11021</v>
      </c>
      <c r="J375" s="73">
        <v>11824</v>
      </c>
      <c r="K375" s="73">
        <v>12583</v>
      </c>
      <c r="L375" s="73">
        <v>13463</v>
      </c>
      <c r="M375" s="73">
        <v>13139</v>
      </c>
    </row>
    <row r="376" spans="5:13" ht="15.75" x14ac:dyDescent="0.25">
      <c r="E376" s="83"/>
      <c r="F376" s="83"/>
      <c r="G376" s="83"/>
      <c r="H376" s="72" t="s">
        <v>243</v>
      </c>
      <c r="I376" s="73">
        <v>3710</v>
      </c>
      <c r="J376" s="73">
        <v>4260</v>
      </c>
      <c r="K376" s="73">
        <v>3577</v>
      </c>
      <c r="L376" s="73">
        <v>4210</v>
      </c>
      <c r="M376" s="73">
        <v>4074</v>
      </c>
    </row>
    <row r="377" spans="5:13" x14ac:dyDescent="0.25">
      <c r="E377" s="83"/>
      <c r="F377" s="83"/>
      <c r="G377" s="83"/>
      <c r="H377" s="83"/>
      <c r="I377" s="83"/>
      <c r="J377" s="83"/>
      <c r="K377" s="83"/>
      <c r="L377" s="83"/>
      <c r="M377" s="83"/>
    </row>
    <row r="379" spans="5:13" x14ac:dyDescent="0.25">
      <c r="I379" s="36">
        <v>2013</v>
      </c>
      <c r="J379" s="36">
        <v>2014</v>
      </c>
      <c r="K379" s="36">
        <v>2015</v>
      </c>
      <c r="L379" s="36">
        <v>2016</v>
      </c>
      <c r="M379" s="36">
        <v>2017</v>
      </c>
    </row>
    <row r="380" spans="5:13" ht="15.75" x14ac:dyDescent="0.25">
      <c r="H380" s="72" t="s">
        <v>250</v>
      </c>
      <c r="I380" s="73">
        <v>240100</v>
      </c>
      <c r="J380" s="73">
        <v>240100</v>
      </c>
      <c r="K380" s="73">
        <v>240100</v>
      </c>
      <c r="L380" s="73">
        <v>362700</v>
      </c>
      <c r="M380" s="73">
        <v>378000</v>
      </c>
    </row>
    <row r="381" spans="5:13" ht="15.75" x14ac:dyDescent="0.25">
      <c r="H381" s="72" t="s">
        <v>251</v>
      </c>
      <c r="I381" s="73">
        <v>60000</v>
      </c>
      <c r="J381" s="73">
        <v>60000</v>
      </c>
      <c r="K381" s="73">
        <v>60000</v>
      </c>
      <c r="L381" s="73">
        <v>60000</v>
      </c>
      <c r="M381" s="73">
        <v>80000</v>
      </c>
    </row>
    <row r="382" spans="5:13" ht="15.75" x14ac:dyDescent="0.25">
      <c r="H382" s="72" t="s">
        <v>252</v>
      </c>
      <c r="I382" s="73">
        <v>29700</v>
      </c>
      <c r="J382" s="73">
        <v>30000</v>
      </c>
      <c r="K382" s="73">
        <v>30000</v>
      </c>
      <c r="L382" s="73">
        <v>33000</v>
      </c>
      <c r="M382" s="73">
        <v>34000</v>
      </c>
    </row>
    <row r="383" spans="5:13" x14ac:dyDescent="0.25">
      <c r="H383" s="83"/>
      <c r="I383" s="83"/>
      <c r="J383" s="83"/>
      <c r="K383" s="83"/>
      <c r="L383" s="83"/>
      <c r="M383" s="83"/>
    </row>
    <row r="388" spans="3:17" ht="28.5" customHeight="1" x14ac:dyDescent="0.25"/>
    <row r="393" spans="3:17" ht="41.25" customHeight="1" x14ac:dyDescent="0.25">
      <c r="C393" s="36" t="s">
        <v>260</v>
      </c>
      <c r="D393" s="36">
        <v>2004</v>
      </c>
      <c r="E393" s="36">
        <v>2005</v>
      </c>
      <c r="F393" s="36">
        <v>2006</v>
      </c>
      <c r="G393" s="36">
        <v>2007</v>
      </c>
      <c r="H393" s="36">
        <v>2008</v>
      </c>
      <c r="I393" s="36">
        <v>2009</v>
      </c>
      <c r="J393" s="36">
        <v>2010</v>
      </c>
      <c r="K393" s="36">
        <v>2011</v>
      </c>
      <c r="L393" s="36">
        <v>2012</v>
      </c>
      <c r="M393" s="36">
        <v>2013</v>
      </c>
      <c r="N393" s="36">
        <v>2014</v>
      </c>
      <c r="O393" s="36">
        <v>2015</v>
      </c>
      <c r="P393" s="36">
        <v>2016</v>
      </c>
      <c r="Q393" s="36">
        <v>2017</v>
      </c>
    </row>
    <row r="394" spans="3:17" ht="15.75" x14ac:dyDescent="0.25">
      <c r="C394" s="68" t="s">
        <v>261</v>
      </c>
      <c r="D394" s="85">
        <v>7032</v>
      </c>
      <c r="E394" s="85">
        <v>7980</v>
      </c>
      <c r="F394" s="85">
        <v>7849</v>
      </c>
      <c r="G394" s="85">
        <v>7855</v>
      </c>
      <c r="H394" s="85">
        <v>7482</v>
      </c>
      <c r="I394" s="85">
        <v>7596</v>
      </c>
      <c r="J394" s="85">
        <v>7144</v>
      </c>
      <c r="K394" s="85">
        <v>7772</v>
      </c>
      <c r="L394" s="85">
        <v>6643</v>
      </c>
      <c r="M394" s="85">
        <v>6558</v>
      </c>
      <c r="N394" s="84">
        <v>7920</v>
      </c>
      <c r="O394" s="84">
        <v>11504</v>
      </c>
      <c r="P394" s="84">
        <v>11504</v>
      </c>
      <c r="Q394" s="84">
        <v>11330</v>
      </c>
    </row>
    <row r="395" spans="3:17" ht="15.75" x14ac:dyDescent="0.25">
      <c r="C395" s="68" t="s">
        <v>262</v>
      </c>
      <c r="D395" s="85">
        <v>11300</v>
      </c>
      <c r="E395" s="85">
        <v>11300</v>
      </c>
      <c r="F395" s="85">
        <v>10700</v>
      </c>
      <c r="G395" s="85">
        <v>10700</v>
      </c>
      <c r="H395" s="85">
        <v>10900</v>
      </c>
      <c r="I395" s="85">
        <v>11462</v>
      </c>
      <c r="J395" s="85">
        <v>11462</v>
      </c>
      <c r="K395" s="85">
        <v>11340</v>
      </c>
      <c r="L395" s="85">
        <v>11582</v>
      </c>
      <c r="M395" s="85">
        <v>11612</v>
      </c>
      <c r="N395" s="84">
        <v>12050</v>
      </c>
      <c r="O395" s="84">
        <v>12080</v>
      </c>
      <c r="P395" s="84">
        <v>12195</v>
      </c>
      <c r="Q395" s="84">
        <v>13139</v>
      </c>
    </row>
    <row r="396" spans="3:17" ht="15.75" x14ac:dyDescent="0.25">
      <c r="C396" s="68" t="s">
        <v>263</v>
      </c>
      <c r="D396" s="86">
        <v>4.75</v>
      </c>
      <c r="E396" s="86">
        <v>5.16</v>
      </c>
      <c r="F396" s="86">
        <v>5.7750000000000004</v>
      </c>
      <c r="G396" s="86">
        <v>8.3049999999999997</v>
      </c>
      <c r="H396" s="86">
        <v>7.3650000000000002</v>
      </c>
      <c r="I396" s="86">
        <v>7.8170000000000002</v>
      </c>
      <c r="J396" s="86">
        <v>7.2672999999999996</v>
      </c>
      <c r="K396" s="86">
        <v>5.3928000000000003</v>
      </c>
      <c r="L396" s="86">
        <v>5.39</v>
      </c>
      <c r="M396" s="86">
        <v>6.03</v>
      </c>
      <c r="N396" s="86">
        <v>7.6139999999999999</v>
      </c>
      <c r="O396" s="86">
        <v>7.86</v>
      </c>
      <c r="P396" s="86">
        <v>6.3407999999999998</v>
      </c>
      <c r="Q396" s="86">
        <v>6.72</v>
      </c>
    </row>
    <row r="397" spans="3:17" ht="15.75" x14ac:dyDescent="0.25">
      <c r="C397" s="87" t="s">
        <v>146</v>
      </c>
      <c r="D397" s="88">
        <f t="shared" ref="D397:Q397" si="18">SUM(D394:D396)</f>
        <v>18336.75</v>
      </c>
      <c r="E397" s="88">
        <f t="shared" si="18"/>
        <v>19285.16</v>
      </c>
      <c r="F397" s="88">
        <f t="shared" si="18"/>
        <v>18554.775000000001</v>
      </c>
      <c r="G397" s="88">
        <f t="shared" si="18"/>
        <v>18563.305</v>
      </c>
      <c r="H397" s="88">
        <f t="shared" si="18"/>
        <v>18389.365000000002</v>
      </c>
      <c r="I397" s="88">
        <f t="shared" si="18"/>
        <v>19065.816999999999</v>
      </c>
      <c r="J397" s="88">
        <f t="shared" si="18"/>
        <v>18613.2673</v>
      </c>
      <c r="K397" s="88">
        <f t="shared" si="18"/>
        <v>19117.392800000001</v>
      </c>
      <c r="L397" s="88">
        <f t="shared" si="18"/>
        <v>18230.39</v>
      </c>
      <c r="M397" s="88">
        <f t="shared" si="18"/>
        <v>18176.03</v>
      </c>
      <c r="N397" s="88">
        <f t="shared" si="18"/>
        <v>19977.614000000001</v>
      </c>
      <c r="O397" s="88">
        <f t="shared" si="18"/>
        <v>23591.86</v>
      </c>
      <c r="P397" s="88">
        <f t="shared" si="18"/>
        <v>23705.340800000002</v>
      </c>
      <c r="Q397" s="88">
        <f t="shared" si="18"/>
        <v>24475.72</v>
      </c>
    </row>
    <row r="400" spans="3:17" ht="28.5" x14ac:dyDescent="0.25">
      <c r="C400" s="36" t="s">
        <v>260</v>
      </c>
      <c r="D400" s="36" t="s">
        <v>261</v>
      </c>
      <c r="E400" s="36" t="s">
        <v>262</v>
      </c>
      <c r="F400" s="36" t="s">
        <v>263</v>
      </c>
      <c r="G400" s="36" t="s">
        <v>264</v>
      </c>
    </row>
    <row r="401" spans="3:7" x14ac:dyDescent="0.25">
      <c r="C401" s="91">
        <v>2004</v>
      </c>
      <c r="D401" s="89">
        <v>7032</v>
      </c>
      <c r="E401" s="89">
        <v>11300</v>
      </c>
      <c r="F401" s="90">
        <v>4.75</v>
      </c>
      <c r="G401" s="89">
        <f t="shared" ref="G401:G414" si="19">SUM(D401:F401)</f>
        <v>18336.75</v>
      </c>
    </row>
    <row r="402" spans="3:7" x14ac:dyDescent="0.25">
      <c r="C402" s="91">
        <v>2005</v>
      </c>
      <c r="D402" s="89">
        <v>7980</v>
      </c>
      <c r="E402" s="89">
        <v>11300</v>
      </c>
      <c r="F402" s="90">
        <v>5.16</v>
      </c>
      <c r="G402" s="89">
        <f t="shared" si="19"/>
        <v>19285.16</v>
      </c>
    </row>
    <row r="403" spans="3:7" x14ac:dyDescent="0.25">
      <c r="C403" s="91">
        <v>2006</v>
      </c>
      <c r="D403" s="89">
        <v>7849</v>
      </c>
      <c r="E403" s="89">
        <v>10700</v>
      </c>
      <c r="F403" s="90">
        <v>5.7750000000000004</v>
      </c>
      <c r="G403" s="89">
        <f t="shared" si="19"/>
        <v>18554.775000000001</v>
      </c>
    </row>
    <row r="404" spans="3:7" x14ac:dyDescent="0.25">
      <c r="C404" s="91">
        <v>2007</v>
      </c>
      <c r="D404" s="89">
        <v>7855</v>
      </c>
      <c r="E404" s="89">
        <v>10700</v>
      </c>
      <c r="F404" s="90">
        <v>8.3049999999999997</v>
      </c>
      <c r="G404" s="89">
        <f t="shared" si="19"/>
        <v>18563.305</v>
      </c>
    </row>
    <row r="405" spans="3:7" x14ac:dyDescent="0.25">
      <c r="C405" s="91">
        <v>2008</v>
      </c>
      <c r="D405" s="89">
        <v>7482</v>
      </c>
      <c r="E405" s="89">
        <v>10900</v>
      </c>
      <c r="F405" s="90">
        <v>7.3650000000000002</v>
      </c>
      <c r="G405" s="89">
        <f t="shared" si="19"/>
        <v>18389.365000000002</v>
      </c>
    </row>
    <row r="406" spans="3:7" x14ac:dyDescent="0.25">
      <c r="C406" s="91">
        <v>2009</v>
      </c>
      <c r="D406" s="89">
        <v>7596</v>
      </c>
      <c r="E406" s="89">
        <v>11462</v>
      </c>
      <c r="F406" s="90">
        <v>7.8170000000000002</v>
      </c>
      <c r="G406" s="89">
        <f t="shared" si="19"/>
        <v>19065.816999999999</v>
      </c>
    </row>
    <row r="407" spans="3:7" x14ac:dyDescent="0.25">
      <c r="C407" s="91">
        <v>2010</v>
      </c>
      <c r="D407" s="89">
        <v>7144</v>
      </c>
      <c r="E407" s="89">
        <v>11462</v>
      </c>
      <c r="F407" s="90">
        <v>7.2672999999999996</v>
      </c>
      <c r="G407" s="89">
        <f t="shared" si="19"/>
        <v>18613.2673</v>
      </c>
    </row>
    <row r="408" spans="3:7" x14ac:dyDescent="0.25">
      <c r="C408" s="91">
        <v>2011</v>
      </c>
      <c r="D408" s="89">
        <v>7772</v>
      </c>
      <c r="E408" s="89">
        <v>11340</v>
      </c>
      <c r="F408" s="90">
        <v>5.3928000000000003</v>
      </c>
      <c r="G408" s="89">
        <f t="shared" si="19"/>
        <v>19117.392800000001</v>
      </c>
    </row>
    <row r="409" spans="3:7" x14ac:dyDescent="0.25">
      <c r="C409" s="91">
        <v>2012</v>
      </c>
      <c r="D409" s="89">
        <v>6643</v>
      </c>
      <c r="E409" s="89">
        <v>11582</v>
      </c>
      <c r="F409" s="90">
        <v>5.39</v>
      </c>
      <c r="G409" s="89">
        <f t="shared" si="19"/>
        <v>18230.39</v>
      </c>
    </row>
    <row r="410" spans="3:7" x14ac:dyDescent="0.25">
      <c r="C410" s="91">
        <v>2013</v>
      </c>
      <c r="D410" s="89">
        <v>6558</v>
      </c>
      <c r="E410" s="89">
        <v>11612</v>
      </c>
      <c r="F410" s="90">
        <v>6.03</v>
      </c>
      <c r="G410" s="89">
        <f t="shared" si="19"/>
        <v>18176.03</v>
      </c>
    </row>
    <row r="411" spans="3:7" x14ac:dyDescent="0.25">
      <c r="C411" s="91">
        <v>2014</v>
      </c>
      <c r="D411" s="89">
        <v>7920</v>
      </c>
      <c r="E411" s="89">
        <v>12050</v>
      </c>
      <c r="F411" s="90">
        <v>7.6139999999999999</v>
      </c>
      <c r="G411" s="89">
        <f t="shared" si="19"/>
        <v>19977.614000000001</v>
      </c>
    </row>
    <row r="412" spans="3:7" x14ac:dyDescent="0.25">
      <c r="C412" s="91">
        <v>2015</v>
      </c>
      <c r="D412" s="89">
        <v>11504</v>
      </c>
      <c r="E412" s="89">
        <v>12080</v>
      </c>
      <c r="F412" s="90">
        <v>7.86</v>
      </c>
      <c r="G412" s="89">
        <f t="shared" si="19"/>
        <v>23591.86</v>
      </c>
    </row>
    <row r="413" spans="3:7" x14ac:dyDescent="0.25">
      <c r="C413" s="91">
        <v>2016</v>
      </c>
      <c r="D413" s="89">
        <v>11504</v>
      </c>
      <c r="E413" s="89">
        <v>12195</v>
      </c>
      <c r="F413" s="90">
        <v>6.3407999999999998</v>
      </c>
      <c r="G413" s="89">
        <f t="shared" si="19"/>
        <v>23705.340800000002</v>
      </c>
    </row>
    <row r="414" spans="3:7" x14ac:dyDescent="0.25">
      <c r="C414" s="91">
        <v>2017</v>
      </c>
      <c r="D414" s="89">
        <v>11330</v>
      </c>
      <c r="E414" s="89">
        <v>13139</v>
      </c>
      <c r="F414" s="90">
        <v>6.72</v>
      </c>
      <c r="G414" s="89">
        <f t="shared" si="19"/>
        <v>24475.72</v>
      </c>
    </row>
    <row r="420" spans="3:5" ht="15.75" thickBot="1" x14ac:dyDescent="0.3"/>
    <row r="421" spans="3:5" x14ac:dyDescent="0.25">
      <c r="C421" s="36" t="s">
        <v>280</v>
      </c>
      <c r="D421" s="94">
        <v>8625</v>
      </c>
    </row>
    <row r="422" spans="3:5" x14ac:dyDescent="0.25">
      <c r="C422" s="36" t="s">
        <v>281</v>
      </c>
      <c r="D422" s="95">
        <v>8603</v>
      </c>
    </row>
    <row r="423" spans="3:5" ht="15.75" thickBot="1" x14ac:dyDescent="0.3">
      <c r="C423" s="36" t="s">
        <v>282</v>
      </c>
      <c r="D423" s="96">
        <v>12606</v>
      </c>
    </row>
    <row r="428" spans="3:5" x14ac:dyDescent="0.25">
      <c r="C428" s="36" t="s">
        <v>72</v>
      </c>
      <c r="D428" s="36" t="s">
        <v>362</v>
      </c>
      <c r="E428" s="36" t="s">
        <v>363</v>
      </c>
    </row>
    <row r="429" spans="3:5" x14ac:dyDescent="0.25">
      <c r="C429" s="104">
        <v>2014</v>
      </c>
      <c r="D429" s="104">
        <v>4333</v>
      </c>
      <c r="E429" s="120">
        <v>460</v>
      </c>
    </row>
    <row r="430" spans="3:5" x14ac:dyDescent="0.25">
      <c r="C430" s="104">
        <v>2015</v>
      </c>
      <c r="D430" s="104">
        <v>7800</v>
      </c>
      <c r="E430" s="120">
        <v>824</v>
      </c>
    </row>
    <row r="431" spans="3:5" x14ac:dyDescent="0.25">
      <c r="C431" s="104">
        <v>2016</v>
      </c>
      <c r="D431" s="104">
        <v>7801</v>
      </c>
      <c r="E431" s="120">
        <v>802</v>
      </c>
    </row>
    <row r="432" spans="3:5" ht="15.75" thickBot="1" x14ac:dyDescent="0.3">
      <c r="C432" s="104">
        <v>2017</v>
      </c>
      <c r="D432" s="102">
        <v>11940</v>
      </c>
      <c r="E432" s="103">
        <v>666</v>
      </c>
    </row>
    <row r="437" spans="3:15" ht="28.5" x14ac:dyDescent="0.25">
      <c r="C437" s="36" t="s">
        <v>72</v>
      </c>
      <c r="D437" s="36" t="s">
        <v>268</v>
      </c>
      <c r="E437" s="36" t="s">
        <v>269</v>
      </c>
      <c r="F437" s="36" t="s">
        <v>270</v>
      </c>
      <c r="G437" s="36" t="s">
        <v>271</v>
      </c>
      <c r="H437" s="36" t="s">
        <v>272</v>
      </c>
      <c r="I437" s="36" t="s">
        <v>273</v>
      </c>
      <c r="J437" s="36" t="s">
        <v>274</v>
      </c>
      <c r="K437" s="36" t="s">
        <v>275</v>
      </c>
      <c r="L437" s="36" t="s">
        <v>276</v>
      </c>
      <c r="M437" s="36" t="s">
        <v>277</v>
      </c>
      <c r="N437" s="36" t="s">
        <v>278</v>
      </c>
      <c r="O437" s="36" t="s">
        <v>279</v>
      </c>
    </row>
    <row r="438" spans="3:15" x14ac:dyDescent="0.25">
      <c r="C438" s="92">
        <v>2015</v>
      </c>
      <c r="D438" s="92">
        <v>1005</v>
      </c>
      <c r="E438" s="92">
        <v>302</v>
      </c>
      <c r="F438" s="92">
        <v>336</v>
      </c>
      <c r="G438" s="92">
        <v>870</v>
      </c>
      <c r="H438" s="92">
        <v>616</v>
      </c>
      <c r="I438" s="92">
        <v>914</v>
      </c>
      <c r="J438" s="92">
        <v>878</v>
      </c>
      <c r="K438" s="92">
        <v>1027</v>
      </c>
      <c r="L438" s="92">
        <v>548</v>
      </c>
      <c r="M438" s="92">
        <v>769</v>
      </c>
      <c r="N438" s="92">
        <v>623</v>
      </c>
      <c r="O438" s="92">
        <v>737</v>
      </c>
    </row>
    <row r="439" spans="3:15" x14ac:dyDescent="0.25">
      <c r="C439" s="92">
        <v>2016</v>
      </c>
      <c r="D439" s="92">
        <v>1653</v>
      </c>
      <c r="E439" s="92">
        <v>517</v>
      </c>
      <c r="F439" s="92">
        <v>1271</v>
      </c>
      <c r="G439" s="92">
        <v>302</v>
      </c>
      <c r="H439" s="92">
        <v>722</v>
      </c>
      <c r="I439" s="92">
        <v>703</v>
      </c>
      <c r="J439" s="92">
        <v>853</v>
      </c>
      <c r="K439" s="93">
        <v>619</v>
      </c>
      <c r="L439" s="92">
        <v>406</v>
      </c>
      <c r="M439" s="93">
        <v>569</v>
      </c>
      <c r="N439" s="93">
        <v>393</v>
      </c>
      <c r="O439" s="92">
        <v>595</v>
      </c>
    </row>
    <row r="440" spans="3:15" x14ac:dyDescent="0.25">
      <c r="C440" s="92">
        <v>2017</v>
      </c>
      <c r="D440" s="92">
        <v>1156</v>
      </c>
      <c r="E440" s="92">
        <v>362</v>
      </c>
      <c r="F440" s="92">
        <v>83</v>
      </c>
      <c r="G440" s="92">
        <v>1403</v>
      </c>
      <c r="H440" s="92">
        <v>1489</v>
      </c>
      <c r="I440" s="92">
        <v>1390</v>
      </c>
      <c r="J440" s="92">
        <v>1965</v>
      </c>
      <c r="K440" s="93">
        <v>1289</v>
      </c>
      <c r="L440" s="92">
        <v>534</v>
      </c>
      <c r="M440" s="93">
        <v>1275</v>
      </c>
      <c r="N440" s="93">
        <v>782</v>
      </c>
      <c r="O440" s="92">
        <v>878</v>
      </c>
    </row>
    <row r="447" spans="3:15" x14ac:dyDescent="0.25">
      <c r="C447" s="36" t="s">
        <v>72</v>
      </c>
      <c r="D447" s="36" t="s">
        <v>418</v>
      </c>
    </row>
    <row r="448" spans="3:15" x14ac:dyDescent="0.25">
      <c r="C448" s="97">
        <v>2015</v>
      </c>
      <c r="D448" s="98">
        <v>2516</v>
      </c>
    </row>
    <row r="449" spans="3:4" ht="15.75" thickBot="1" x14ac:dyDescent="0.3">
      <c r="C449" s="99">
        <v>2016</v>
      </c>
      <c r="D449" s="100">
        <v>2418</v>
      </c>
    </row>
    <row r="450" spans="3:4" ht="15.75" thickBot="1" x14ac:dyDescent="0.3">
      <c r="C450" s="99">
        <v>2017</v>
      </c>
      <c r="D450" s="100">
        <v>2210</v>
      </c>
    </row>
    <row r="463" spans="3:4" x14ac:dyDescent="0.25">
      <c r="C463" s="36" t="s">
        <v>283</v>
      </c>
      <c r="D463" s="36" t="s">
        <v>284</v>
      </c>
    </row>
    <row r="464" spans="3:4" ht="15.75" thickBot="1" x14ac:dyDescent="0.3">
      <c r="C464" s="102">
        <v>1004</v>
      </c>
      <c r="D464" s="103">
        <v>1206</v>
      </c>
    </row>
    <row r="480" spans="2:7" x14ac:dyDescent="0.25">
      <c r="B480" s="36" t="s">
        <v>419</v>
      </c>
      <c r="C480" s="104" t="s">
        <v>285</v>
      </c>
      <c r="D480" s="104" t="s">
        <v>286</v>
      </c>
      <c r="E480" s="104" t="s">
        <v>287</v>
      </c>
      <c r="F480" s="104" t="s">
        <v>288</v>
      </c>
      <c r="G480" s="104" t="s">
        <v>289</v>
      </c>
    </row>
    <row r="481" spans="2:7" x14ac:dyDescent="0.25">
      <c r="B481" s="36" t="s">
        <v>418</v>
      </c>
      <c r="C481" s="104">
        <v>335</v>
      </c>
      <c r="D481" s="104">
        <v>710</v>
      </c>
      <c r="E481" s="104">
        <v>635</v>
      </c>
      <c r="F481" s="104">
        <v>407</v>
      </c>
      <c r="G481" s="104">
        <v>123</v>
      </c>
    </row>
    <row r="491" spans="2:7" x14ac:dyDescent="0.25">
      <c r="C491" s="69" t="s">
        <v>295</v>
      </c>
      <c r="D491" s="69">
        <v>775</v>
      </c>
    </row>
    <row r="492" spans="2:7" x14ac:dyDescent="0.25">
      <c r="C492" s="69" t="s">
        <v>296</v>
      </c>
      <c r="D492" s="69">
        <v>266</v>
      </c>
    </row>
    <row r="493" spans="2:7" x14ac:dyDescent="0.25">
      <c r="C493" s="69" t="s">
        <v>300</v>
      </c>
      <c r="D493" s="69">
        <v>175</v>
      </c>
    </row>
    <row r="494" spans="2:7" x14ac:dyDescent="0.25">
      <c r="C494" s="69" t="s">
        <v>298</v>
      </c>
      <c r="D494" s="69">
        <v>164</v>
      </c>
    </row>
    <row r="495" spans="2:7" x14ac:dyDescent="0.25">
      <c r="C495" s="69" t="s">
        <v>293</v>
      </c>
      <c r="D495" s="69">
        <v>129</v>
      </c>
    </row>
    <row r="496" spans="2:7" x14ac:dyDescent="0.25">
      <c r="C496" s="69" t="s">
        <v>294</v>
      </c>
      <c r="D496" s="69">
        <v>119</v>
      </c>
    </row>
    <row r="497" spans="3:4" x14ac:dyDescent="0.25">
      <c r="C497" s="69" t="s">
        <v>299</v>
      </c>
      <c r="D497" s="69">
        <v>118</v>
      </c>
    </row>
    <row r="498" spans="3:4" x14ac:dyDescent="0.25">
      <c r="C498" s="69" t="s">
        <v>297</v>
      </c>
      <c r="D498" s="69">
        <v>106</v>
      </c>
    </row>
    <row r="499" spans="3:4" x14ac:dyDescent="0.25">
      <c r="C499" s="69" t="s">
        <v>397</v>
      </c>
      <c r="D499" s="69">
        <v>106</v>
      </c>
    </row>
    <row r="500" spans="3:4" x14ac:dyDescent="0.25">
      <c r="C500" s="69" t="s">
        <v>292</v>
      </c>
      <c r="D500" s="69">
        <v>105</v>
      </c>
    </row>
    <row r="501" spans="3:4" x14ac:dyDescent="0.25">
      <c r="C501" s="69" t="s">
        <v>291</v>
      </c>
      <c r="D501" s="69">
        <v>54</v>
      </c>
    </row>
    <row r="502" spans="3:4" x14ac:dyDescent="0.25">
      <c r="C502" s="69" t="s">
        <v>290</v>
      </c>
      <c r="D502" s="69">
        <v>48</v>
      </c>
    </row>
    <row r="503" spans="3:4" x14ac:dyDescent="0.25">
      <c r="C503" s="69" t="s">
        <v>396</v>
      </c>
      <c r="D503" s="69">
        <v>45</v>
      </c>
    </row>
    <row r="512" spans="3:4" x14ac:dyDescent="0.25">
      <c r="C512" s="36" t="s">
        <v>318</v>
      </c>
      <c r="D512" s="36" t="s">
        <v>319</v>
      </c>
    </row>
    <row r="513" spans="3:5" x14ac:dyDescent="0.25">
      <c r="C513" s="104" t="s">
        <v>301</v>
      </c>
      <c r="D513" s="92">
        <v>3321</v>
      </c>
      <c r="E513" s="26">
        <f>D513/$D$533</f>
        <v>0.27814070351758796</v>
      </c>
    </row>
    <row r="514" spans="3:5" x14ac:dyDescent="0.25">
      <c r="C514" s="104" t="s">
        <v>398</v>
      </c>
      <c r="D514" s="92">
        <v>2906</v>
      </c>
      <c r="E514" s="26">
        <f t="shared" ref="E514:E532" si="20">D514/$D$533</f>
        <v>0.24338358458961473</v>
      </c>
    </row>
    <row r="515" spans="3:5" x14ac:dyDescent="0.25">
      <c r="C515" s="104" t="s">
        <v>399</v>
      </c>
      <c r="D515" s="92">
        <v>2838</v>
      </c>
      <c r="E515" s="26">
        <f t="shared" si="20"/>
        <v>0.23768844221105528</v>
      </c>
    </row>
    <row r="516" spans="3:5" x14ac:dyDescent="0.25">
      <c r="C516" s="104" t="s">
        <v>302</v>
      </c>
      <c r="D516" s="92">
        <v>596</v>
      </c>
      <c r="E516" s="26">
        <f t="shared" si="20"/>
        <v>4.9916247906197656E-2</v>
      </c>
    </row>
    <row r="517" spans="3:5" x14ac:dyDescent="0.25">
      <c r="C517" s="104" t="s">
        <v>303</v>
      </c>
      <c r="D517" s="92">
        <v>366</v>
      </c>
      <c r="E517" s="26">
        <f t="shared" si="20"/>
        <v>3.0653266331658293E-2</v>
      </c>
    </row>
    <row r="518" spans="3:5" x14ac:dyDescent="0.25">
      <c r="C518" s="104" t="s">
        <v>304</v>
      </c>
      <c r="D518" s="92">
        <v>354</v>
      </c>
      <c r="E518" s="26">
        <f t="shared" si="20"/>
        <v>2.964824120603015E-2</v>
      </c>
    </row>
    <row r="519" spans="3:5" x14ac:dyDescent="0.25">
      <c r="C519" s="104" t="s">
        <v>305</v>
      </c>
      <c r="D519" s="92">
        <v>339</v>
      </c>
      <c r="E519" s="26">
        <f t="shared" si="20"/>
        <v>2.8391959798994976E-2</v>
      </c>
    </row>
    <row r="520" spans="3:5" x14ac:dyDescent="0.25">
      <c r="C520" s="104" t="s">
        <v>306</v>
      </c>
      <c r="D520" s="92">
        <v>268</v>
      </c>
      <c r="E520" s="26">
        <f t="shared" si="20"/>
        <v>2.2445561139028476E-2</v>
      </c>
    </row>
    <row r="521" spans="3:5" x14ac:dyDescent="0.25">
      <c r="C521" s="69" t="s">
        <v>307</v>
      </c>
      <c r="D521" s="92">
        <v>247</v>
      </c>
      <c r="E521" s="26">
        <f t="shared" si="20"/>
        <v>2.0686767169179228E-2</v>
      </c>
    </row>
    <row r="522" spans="3:5" x14ac:dyDescent="0.25">
      <c r="C522" s="104" t="s">
        <v>308</v>
      </c>
      <c r="D522" s="92">
        <v>235</v>
      </c>
      <c r="E522" s="26">
        <f t="shared" si="20"/>
        <v>1.9681742043551088E-2</v>
      </c>
    </row>
    <row r="523" spans="3:5" x14ac:dyDescent="0.25">
      <c r="C523" s="104" t="s">
        <v>309</v>
      </c>
      <c r="D523" s="92">
        <v>133</v>
      </c>
      <c r="E523" s="26">
        <f t="shared" si="20"/>
        <v>1.1139028475711892E-2</v>
      </c>
    </row>
    <row r="524" spans="3:5" x14ac:dyDescent="0.25">
      <c r="C524" s="104" t="s">
        <v>310</v>
      </c>
      <c r="D524" s="92">
        <v>101</v>
      </c>
      <c r="E524" s="26">
        <f t="shared" si="20"/>
        <v>8.4589614740368507E-3</v>
      </c>
    </row>
    <row r="525" spans="3:5" x14ac:dyDescent="0.25">
      <c r="C525" s="104" t="s">
        <v>311</v>
      </c>
      <c r="D525" s="92">
        <v>67</v>
      </c>
      <c r="E525" s="26">
        <f t="shared" si="20"/>
        <v>5.6113902847571189E-3</v>
      </c>
    </row>
    <row r="526" spans="3:5" x14ac:dyDescent="0.25">
      <c r="C526" s="104" t="s">
        <v>312</v>
      </c>
      <c r="D526" s="92">
        <v>84</v>
      </c>
      <c r="E526" s="26">
        <f t="shared" si="20"/>
        <v>7.0351758793969852E-3</v>
      </c>
    </row>
    <row r="527" spans="3:5" x14ac:dyDescent="0.25">
      <c r="C527" s="104" t="s">
        <v>400</v>
      </c>
      <c r="D527" s="92">
        <v>49</v>
      </c>
      <c r="E527" s="26">
        <f t="shared" si="20"/>
        <v>4.1038525963149079E-3</v>
      </c>
    </row>
    <row r="528" spans="3:5" x14ac:dyDescent="0.25">
      <c r="C528" s="105" t="s">
        <v>313</v>
      </c>
      <c r="D528" s="92">
        <v>13</v>
      </c>
      <c r="E528" s="26">
        <f t="shared" si="20"/>
        <v>1.0887772194304857E-3</v>
      </c>
    </row>
    <row r="529" spans="3:24" x14ac:dyDescent="0.25">
      <c r="C529" s="104" t="s">
        <v>314</v>
      </c>
      <c r="D529" s="92">
        <v>11</v>
      </c>
      <c r="E529" s="26">
        <f t="shared" si="20"/>
        <v>9.2127303182579559E-4</v>
      </c>
    </row>
    <row r="530" spans="3:24" x14ac:dyDescent="0.25">
      <c r="C530" s="104" t="s">
        <v>315</v>
      </c>
      <c r="D530" s="92">
        <v>5</v>
      </c>
      <c r="E530" s="26">
        <f t="shared" si="20"/>
        <v>4.187604690117253E-4</v>
      </c>
    </row>
    <row r="531" spans="3:24" x14ac:dyDescent="0.25">
      <c r="C531" s="69" t="s">
        <v>316</v>
      </c>
      <c r="D531" s="92">
        <v>4</v>
      </c>
      <c r="E531" s="26">
        <f t="shared" si="20"/>
        <v>3.3500837520938025E-4</v>
      </c>
    </row>
    <row r="532" spans="3:24" x14ac:dyDescent="0.25">
      <c r="C532" s="69" t="s">
        <v>317</v>
      </c>
      <c r="D532" s="92">
        <v>3</v>
      </c>
      <c r="E532" s="26">
        <f t="shared" si="20"/>
        <v>2.512562814070352E-4</v>
      </c>
    </row>
    <row r="533" spans="3:24" x14ac:dyDescent="0.25">
      <c r="D533">
        <f>SUM(D513:D532)</f>
        <v>11940</v>
      </c>
    </row>
    <row r="536" spans="3:24" ht="15.75" thickBot="1" x14ac:dyDescent="0.3"/>
    <row r="537" spans="3:24" ht="15.75" thickBot="1" x14ac:dyDescent="0.3">
      <c r="C537" s="36" t="s">
        <v>357</v>
      </c>
      <c r="D537" s="36" t="s">
        <v>319</v>
      </c>
      <c r="M537" s="101"/>
      <c r="N537" s="101"/>
      <c r="O537" s="101"/>
      <c r="P537" s="101"/>
      <c r="Q537" s="107"/>
      <c r="R537" s="107"/>
      <c r="S537" s="107"/>
      <c r="T537" s="107"/>
      <c r="U537" s="107"/>
      <c r="V537" s="107"/>
      <c r="W537" s="107"/>
      <c r="X537" s="108"/>
    </row>
    <row r="538" spans="3:24" ht="15.75" thickBot="1" x14ac:dyDescent="0.3">
      <c r="C538" s="92" t="s">
        <v>320</v>
      </c>
      <c r="D538" s="93">
        <v>94</v>
      </c>
      <c r="E538" s="26">
        <f>D538/$D$577</f>
        <v>0.14114114114114115</v>
      </c>
      <c r="K538" s="101" t="s">
        <v>358</v>
      </c>
      <c r="L538" s="102">
        <v>61</v>
      </c>
      <c r="M538" s="102"/>
      <c r="N538" s="102"/>
      <c r="O538" s="102"/>
      <c r="P538" s="102"/>
      <c r="Q538" s="109"/>
      <c r="R538" s="109"/>
      <c r="S538" s="109"/>
      <c r="T538" s="109"/>
      <c r="U538" s="109"/>
      <c r="V538" s="109"/>
      <c r="W538" s="109"/>
      <c r="X538" s="103"/>
    </row>
    <row r="539" spans="3:24" ht="15.75" thickBot="1" x14ac:dyDescent="0.3">
      <c r="C539" s="92" t="s">
        <v>321</v>
      </c>
      <c r="D539" s="93">
        <v>86</v>
      </c>
      <c r="E539" s="26">
        <f t="shared" ref="E539:E576" si="21">D539/$D$577</f>
        <v>0.12912912912912913</v>
      </c>
      <c r="K539" s="101" t="s">
        <v>269</v>
      </c>
      <c r="L539" s="102">
        <v>65</v>
      </c>
    </row>
    <row r="540" spans="3:24" ht="15.75" thickBot="1" x14ac:dyDescent="0.3">
      <c r="C540" s="92" t="s">
        <v>322</v>
      </c>
      <c r="D540" s="93">
        <v>74</v>
      </c>
      <c r="E540" s="26">
        <f t="shared" si="21"/>
        <v>0.1111111111111111</v>
      </c>
      <c r="K540" s="101" t="s">
        <v>359</v>
      </c>
      <c r="L540" s="102">
        <v>21</v>
      </c>
    </row>
    <row r="541" spans="3:24" ht="15.75" thickBot="1" x14ac:dyDescent="0.3">
      <c r="C541" s="92" t="s">
        <v>401</v>
      </c>
      <c r="D541" s="93">
        <v>70</v>
      </c>
      <c r="E541" s="26">
        <f t="shared" si="21"/>
        <v>0.10510510510510511</v>
      </c>
      <c r="K541" s="101" t="s">
        <v>271</v>
      </c>
      <c r="L541" s="102">
        <v>43</v>
      </c>
    </row>
    <row r="542" spans="3:24" ht="15.75" thickBot="1" x14ac:dyDescent="0.3">
      <c r="C542" s="92" t="s">
        <v>323</v>
      </c>
      <c r="D542" s="93">
        <v>48</v>
      </c>
      <c r="E542" s="26">
        <f t="shared" si="21"/>
        <v>7.2072072072072071E-2</v>
      </c>
      <c r="K542" s="107" t="s">
        <v>360</v>
      </c>
      <c r="L542" s="109">
        <v>45</v>
      </c>
    </row>
    <row r="543" spans="3:24" ht="15.75" thickBot="1" x14ac:dyDescent="0.3">
      <c r="C543" s="92" t="s">
        <v>324</v>
      </c>
      <c r="D543" s="93">
        <v>33</v>
      </c>
      <c r="E543" s="26">
        <f t="shared" si="21"/>
        <v>4.954954954954955E-2</v>
      </c>
      <c r="K543" s="107" t="s">
        <v>273</v>
      </c>
      <c r="L543" s="109">
        <v>68</v>
      </c>
    </row>
    <row r="544" spans="3:24" ht="15.75" thickBot="1" x14ac:dyDescent="0.3">
      <c r="C544" s="92" t="s">
        <v>325</v>
      </c>
      <c r="D544" s="93">
        <v>21</v>
      </c>
      <c r="E544" s="26">
        <f t="shared" si="21"/>
        <v>3.1531531531531529E-2</v>
      </c>
      <c r="K544" s="107" t="s">
        <v>361</v>
      </c>
      <c r="L544" s="109">
        <v>69</v>
      </c>
    </row>
    <row r="545" spans="3:12" ht="15.75" thickBot="1" x14ac:dyDescent="0.3">
      <c r="C545" s="92" t="s">
        <v>326</v>
      </c>
      <c r="D545" s="93">
        <v>16</v>
      </c>
      <c r="E545" s="26">
        <f t="shared" si="21"/>
        <v>2.4024024024024024E-2</v>
      </c>
      <c r="K545" s="107" t="s">
        <v>275</v>
      </c>
      <c r="L545" s="109">
        <v>75</v>
      </c>
    </row>
    <row r="546" spans="3:12" ht="15.75" thickBot="1" x14ac:dyDescent="0.3">
      <c r="C546" s="92" t="s">
        <v>327</v>
      </c>
      <c r="D546" s="93">
        <v>16</v>
      </c>
      <c r="E546" s="26">
        <f t="shared" si="21"/>
        <v>2.4024024024024024E-2</v>
      </c>
      <c r="K546" s="107" t="s">
        <v>276</v>
      </c>
      <c r="L546" s="109">
        <v>36</v>
      </c>
    </row>
    <row r="547" spans="3:12" ht="15.75" thickBot="1" x14ac:dyDescent="0.3">
      <c r="C547" s="92" t="s">
        <v>328</v>
      </c>
      <c r="D547" s="93">
        <v>15</v>
      </c>
      <c r="E547" s="26">
        <f t="shared" si="21"/>
        <v>2.2522522522522521E-2</v>
      </c>
      <c r="K547" s="107" t="s">
        <v>277</v>
      </c>
      <c r="L547" s="109">
        <v>34</v>
      </c>
    </row>
    <row r="548" spans="3:12" ht="15.75" thickBot="1" x14ac:dyDescent="0.3">
      <c r="C548" s="92" t="s">
        <v>329</v>
      </c>
      <c r="D548" s="93">
        <v>13</v>
      </c>
      <c r="E548" s="26">
        <f t="shared" si="21"/>
        <v>1.951951951951952E-2</v>
      </c>
      <c r="K548" s="107" t="s">
        <v>278</v>
      </c>
      <c r="L548" s="109">
        <v>72</v>
      </c>
    </row>
    <row r="549" spans="3:12" ht="15.75" thickBot="1" x14ac:dyDescent="0.3">
      <c r="C549" s="92" t="s">
        <v>330</v>
      </c>
      <c r="D549" s="93">
        <v>11</v>
      </c>
      <c r="E549" s="26">
        <f t="shared" si="21"/>
        <v>1.6516516516516516E-2</v>
      </c>
      <c r="K549" s="108" t="s">
        <v>279</v>
      </c>
      <c r="L549" s="103">
        <v>77</v>
      </c>
    </row>
    <row r="550" spans="3:12" x14ac:dyDescent="0.25">
      <c r="C550" s="92" t="s">
        <v>331</v>
      </c>
      <c r="D550" s="93">
        <v>10</v>
      </c>
      <c r="E550" s="26">
        <f t="shared" si="21"/>
        <v>1.5015015015015015E-2</v>
      </c>
    </row>
    <row r="551" spans="3:12" x14ac:dyDescent="0.25">
      <c r="C551" s="92" t="s">
        <v>332</v>
      </c>
      <c r="D551" s="93">
        <v>10</v>
      </c>
      <c r="E551" s="26">
        <f t="shared" si="21"/>
        <v>1.5015015015015015E-2</v>
      </c>
    </row>
    <row r="552" spans="3:12" x14ac:dyDescent="0.25">
      <c r="C552" s="92" t="s">
        <v>333</v>
      </c>
      <c r="D552" s="93">
        <v>9</v>
      </c>
      <c r="E552" s="26">
        <f t="shared" si="21"/>
        <v>1.3513513513513514E-2</v>
      </c>
    </row>
    <row r="553" spans="3:12" x14ac:dyDescent="0.25">
      <c r="C553" s="92" t="s">
        <v>334</v>
      </c>
      <c r="D553" s="93">
        <v>9</v>
      </c>
      <c r="E553" s="26">
        <f t="shared" si="21"/>
        <v>1.3513513513513514E-2</v>
      </c>
    </row>
    <row r="554" spans="3:12" x14ac:dyDescent="0.25">
      <c r="C554" s="92" t="s">
        <v>335</v>
      </c>
      <c r="D554" s="93">
        <v>8</v>
      </c>
      <c r="E554" s="26">
        <f t="shared" si="21"/>
        <v>1.2012012012012012E-2</v>
      </c>
    </row>
    <row r="555" spans="3:12" x14ac:dyDescent="0.25">
      <c r="C555" s="92" t="s">
        <v>336</v>
      </c>
      <c r="D555" s="93">
        <v>7</v>
      </c>
      <c r="E555" s="26">
        <f t="shared" si="21"/>
        <v>1.0510510510510511E-2</v>
      </c>
    </row>
    <row r="556" spans="3:12" x14ac:dyDescent="0.25">
      <c r="C556" s="92" t="s">
        <v>337</v>
      </c>
      <c r="D556" s="93">
        <v>7</v>
      </c>
      <c r="E556" s="26">
        <f t="shared" si="21"/>
        <v>1.0510510510510511E-2</v>
      </c>
    </row>
    <row r="557" spans="3:12" x14ac:dyDescent="0.25">
      <c r="C557" s="93" t="s">
        <v>338</v>
      </c>
      <c r="D557" s="93">
        <v>6</v>
      </c>
      <c r="E557" s="26">
        <f t="shared" si="21"/>
        <v>9.0090090090090089E-3</v>
      </c>
    </row>
    <row r="558" spans="3:12" x14ac:dyDescent="0.25">
      <c r="C558" s="92" t="s">
        <v>339</v>
      </c>
      <c r="D558" s="93">
        <v>6</v>
      </c>
      <c r="E558" s="26">
        <f t="shared" si="21"/>
        <v>9.0090090090090089E-3</v>
      </c>
    </row>
    <row r="559" spans="3:12" x14ac:dyDescent="0.25">
      <c r="C559" s="92" t="s">
        <v>340</v>
      </c>
      <c r="D559" s="93">
        <v>6</v>
      </c>
      <c r="E559" s="26">
        <f t="shared" si="21"/>
        <v>9.0090090090090089E-3</v>
      </c>
    </row>
    <row r="560" spans="3:12" x14ac:dyDescent="0.25">
      <c r="C560" s="93" t="s">
        <v>341</v>
      </c>
      <c r="D560" s="93">
        <v>5</v>
      </c>
      <c r="E560" s="26">
        <f t="shared" si="21"/>
        <v>7.5075075075075074E-3</v>
      </c>
    </row>
    <row r="561" spans="3:5" x14ac:dyDescent="0.25">
      <c r="C561" s="92" t="s">
        <v>342</v>
      </c>
      <c r="D561" s="93">
        <v>3</v>
      </c>
      <c r="E561" s="26">
        <f t="shared" si="21"/>
        <v>4.5045045045045045E-3</v>
      </c>
    </row>
    <row r="562" spans="3:5" x14ac:dyDescent="0.25">
      <c r="C562" s="92" t="s">
        <v>343</v>
      </c>
      <c r="D562" s="93">
        <v>3</v>
      </c>
      <c r="E562" s="26">
        <f t="shared" si="21"/>
        <v>4.5045045045045045E-3</v>
      </c>
    </row>
    <row r="563" spans="3:5" x14ac:dyDescent="0.25">
      <c r="C563" s="92" t="s">
        <v>344</v>
      </c>
      <c r="D563" s="93">
        <v>3</v>
      </c>
      <c r="E563" s="26">
        <f t="shared" si="21"/>
        <v>4.5045045045045045E-3</v>
      </c>
    </row>
    <row r="564" spans="3:5" x14ac:dyDescent="0.25">
      <c r="C564" s="92" t="s">
        <v>345</v>
      </c>
      <c r="D564" s="93">
        <v>2</v>
      </c>
      <c r="E564" s="26">
        <f t="shared" si="21"/>
        <v>3.003003003003003E-3</v>
      </c>
    </row>
    <row r="565" spans="3:5" x14ac:dyDescent="0.25">
      <c r="C565" s="92" t="s">
        <v>346</v>
      </c>
      <c r="D565" s="93">
        <v>2</v>
      </c>
      <c r="E565" s="26">
        <f t="shared" si="21"/>
        <v>3.003003003003003E-3</v>
      </c>
    </row>
    <row r="566" spans="3:5" x14ac:dyDescent="0.25">
      <c r="C566" s="93" t="s">
        <v>347</v>
      </c>
      <c r="D566" s="93">
        <v>2</v>
      </c>
      <c r="E566" s="26">
        <f t="shared" si="21"/>
        <v>3.003003003003003E-3</v>
      </c>
    </row>
    <row r="567" spans="3:5" x14ac:dyDescent="0.25">
      <c r="C567" s="93" t="s">
        <v>348</v>
      </c>
      <c r="D567" s="93">
        <v>2</v>
      </c>
      <c r="E567" s="26">
        <f t="shared" si="21"/>
        <v>3.003003003003003E-3</v>
      </c>
    </row>
    <row r="568" spans="3:5" x14ac:dyDescent="0.25">
      <c r="C568" s="92" t="s">
        <v>349</v>
      </c>
      <c r="D568" s="93">
        <v>2</v>
      </c>
      <c r="E568" s="26">
        <f t="shared" si="21"/>
        <v>3.003003003003003E-3</v>
      </c>
    </row>
    <row r="569" spans="3:5" x14ac:dyDescent="0.25">
      <c r="C569" s="106" t="s">
        <v>350</v>
      </c>
      <c r="D569" s="93">
        <v>2</v>
      </c>
      <c r="E569" s="26">
        <f t="shared" si="21"/>
        <v>3.003003003003003E-3</v>
      </c>
    </row>
    <row r="570" spans="3:5" x14ac:dyDescent="0.25">
      <c r="C570" s="92" t="s">
        <v>351</v>
      </c>
      <c r="D570" s="93">
        <v>1</v>
      </c>
      <c r="E570" s="26">
        <f t="shared" si="21"/>
        <v>1.5015015015015015E-3</v>
      </c>
    </row>
    <row r="571" spans="3:5" x14ac:dyDescent="0.25">
      <c r="C571" s="92" t="s">
        <v>352</v>
      </c>
      <c r="D571" s="93">
        <v>1</v>
      </c>
      <c r="E571" s="26">
        <f t="shared" si="21"/>
        <v>1.5015015015015015E-3</v>
      </c>
    </row>
    <row r="572" spans="3:5" x14ac:dyDescent="0.25">
      <c r="C572" s="106" t="s">
        <v>353</v>
      </c>
      <c r="D572" s="93">
        <v>1</v>
      </c>
      <c r="E572" s="26">
        <f t="shared" si="21"/>
        <v>1.5015015015015015E-3</v>
      </c>
    </row>
    <row r="573" spans="3:5" x14ac:dyDescent="0.25">
      <c r="C573" s="92" t="s">
        <v>354</v>
      </c>
      <c r="D573" s="93">
        <v>1</v>
      </c>
      <c r="E573" s="26">
        <f t="shared" si="21"/>
        <v>1.5015015015015015E-3</v>
      </c>
    </row>
    <row r="574" spans="3:5" x14ac:dyDescent="0.25">
      <c r="C574" s="92" t="s">
        <v>355</v>
      </c>
      <c r="D574" s="93">
        <v>1</v>
      </c>
      <c r="E574" s="26">
        <f t="shared" si="21"/>
        <v>1.5015015015015015E-3</v>
      </c>
    </row>
    <row r="575" spans="3:5" x14ac:dyDescent="0.25">
      <c r="C575" s="92" t="s">
        <v>356</v>
      </c>
      <c r="D575" s="93">
        <v>1</v>
      </c>
      <c r="E575" s="26">
        <f t="shared" si="21"/>
        <v>1.5015015015015015E-3</v>
      </c>
    </row>
    <row r="576" spans="3:5" x14ac:dyDescent="0.25">
      <c r="C576" s="121" t="s">
        <v>402</v>
      </c>
      <c r="D576" s="121">
        <v>59</v>
      </c>
      <c r="E576" s="26">
        <f t="shared" si="21"/>
        <v>8.858858858858859E-2</v>
      </c>
    </row>
    <row r="577" spans="3:8" x14ac:dyDescent="0.25">
      <c r="D577">
        <f>SUM(D538:D576)</f>
        <v>666</v>
      </c>
    </row>
    <row r="586" spans="3:8" x14ac:dyDescent="0.25">
      <c r="C586" s="36" t="s">
        <v>72</v>
      </c>
      <c r="D586" s="36" t="s">
        <v>362</v>
      </c>
      <c r="E586" s="36" t="s">
        <v>363</v>
      </c>
      <c r="F586" s="36" t="s">
        <v>364</v>
      </c>
      <c r="G586" s="110" t="s">
        <v>365</v>
      </c>
      <c r="H586" s="110" t="s">
        <v>366</v>
      </c>
    </row>
    <row r="587" spans="3:8" x14ac:dyDescent="0.25">
      <c r="C587" s="104">
        <v>2014</v>
      </c>
      <c r="D587" s="104">
        <v>4333</v>
      </c>
      <c r="E587" s="104">
        <v>460</v>
      </c>
      <c r="F587" s="70">
        <f>SUM(D587:E587)</f>
        <v>4793</v>
      </c>
      <c r="G587" s="26">
        <f>D587/F587</f>
        <v>0.90402670561235132</v>
      </c>
      <c r="H587" s="26">
        <f>E587/F587</f>
        <v>9.597329438764865E-2</v>
      </c>
    </row>
    <row r="588" spans="3:8" x14ac:dyDescent="0.25">
      <c r="C588" s="104">
        <v>2015</v>
      </c>
      <c r="D588" s="104">
        <v>7800</v>
      </c>
      <c r="E588" s="104">
        <v>824</v>
      </c>
      <c r="F588" s="70">
        <f t="shared" ref="F588:F590" si="22">SUM(D588:E588)</f>
        <v>8624</v>
      </c>
      <c r="G588" s="26">
        <f t="shared" ref="G588:G590" si="23">D588/F588</f>
        <v>0.90445269016697594</v>
      </c>
      <c r="H588" s="26">
        <f t="shared" ref="H588:H590" si="24">E588/F588</f>
        <v>9.5547309833024119E-2</v>
      </c>
    </row>
    <row r="589" spans="3:8" x14ac:dyDescent="0.25">
      <c r="C589" s="104">
        <v>2016</v>
      </c>
      <c r="D589" s="104">
        <v>7801</v>
      </c>
      <c r="E589" s="104">
        <v>802</v>
      </c>
      <c r="F589" s="70">
        <f t="shared" si="22"/>
        <v>8603</v>
      </c>
      <c r="G589" s="26">
        <f t="shared" si="23"/>
        <v>0.90677670580030223</v>
      </c>
      <c r="H589" s="26">
        <f t="shared" si="24"/>
        <v>9.3223294199697784E-2</v>
      </c>
    </row>
    <row r="590" spans="3:8" x14ac:dyDescent="0.25">
      <c r="C590" s="104">
        <v>2017</v>
      </c>
      <c r="D590" s="104">
        <v>11940</v>
      </c>
      <c r="E590" s="104">
        <v>666</v>
      </c>
      <c r="F590" s="70">
        <f t="shared" si="22"/>
        <v>12606</v>
      </c>
      <c r="G590" s="26">
        <f t="shared" si="23"/>
        <v>0.94716801523084249</v>
      </c>
      <c r="H590" s="26">
        <f t="shared" si="24"/>
        <v>5.2831984769157542E-2</v>
      </c>
    </row>
    <row r="599" spans="3:5" ht="28.5" x14ac:dyDescent="0.25">
      <c r="C599" s="36" t="s">
        <v>367</v>
      </c>
      <c r="D599" s="36" t="s">
        <v>146</v>
      </c>
      <c r="E599" t="s">
        <v>187</v>
      </c>
    </row>
    <row r="600" spans="3:5" x14ac:dyDescent="0.25">
      <c r="C600" s="111" t="s">
        <v>368</v>
      </c>
      <c r="D600" s="54">
        <v>1312</v>
      </c>
      <c r="E600" s="112">
        <f>D600/$D$603</f>
        <v>0.59366515837104072</v>
      </c>
    </row>
    <row r="601" spans="3:5" x14ac:dyDescent="0.25">
      <c r="C601" s="111" t="s">
        <v>369</v>
      </c>
      <c r="D601" s="54">
        <v>816</v>
      </c>
      <c r="E601" s="112">
        <f t="shared" ref="E601:E602" si="25">D601/$D$603</f>
        <v>0.36923076923076925</v>
      </c>
    </row>
    <row r="602" spans="3:5" x14ac:dyDescent="0.25">
      <c r="C602" s="111" t="s">
        <v>370</v>
      </c>
      <c r="D602" s="54">
        <v>82</v>
      </c>
      <c r="E602" s="112">
        <f t="shared" si="25"/>
        <v>3.7104072398190045E-2</v>
      </c>
    </row>
    <row r="603" spans="3:5" x14ac:dyDescent="0.25">
      <c r="D603">
        <f>SUM(D600:D602)</f>
        <v>2210</v>
      </c>
    </row>
    <row r="614" spans="3:9" x14ac:dyDescent="0.25">
      <c r="C614" s="36" t="s">
        <v>371</v>
      </c>
      <c r="D614" s="36" t="s">
        <v>372</v>
      </c>
      <c r="E614" s="36" t="s">
        <v>373</v>
      </c>
      <c r="F614" s="36" t="s">
        <v>374</v>
      </c>
      <c r="G614" s="36" t="s">
        <v>375</v>
      </c>
      <c r="H614" s="36" t="s">
        <v>300</v>
      </c>
      <c r="I614" s="115" t="s">
        <v>364</v>
      </c>
    </row>
    <row r="615" spans="3:9" ht="15.75" thickBot="1" x14ac:dyDescent="0.3">
      <c r="C615" s="113">
        <v>996</v>
      </c>
      <c r="D615" s="113">
        <v>548</v>
      </c>
      <c r="E615" s="113">
        <v>459</v>
      </c>
      <c r="F615" s="113">
        <v>117</v>
      </c>
      <c r="G615" s="113">
        <v>59</v>
      </c>
      <c r="H615" s="114">
        <v>31</v>
      </c>
      <c r="I615">
        <f>SUM(C615:H615)</f>
        <v>2210</v>
      </c>
    </row>
    <row r="624" spans="3:9" x14ac:dyDescent="0.25">
      <c r="C624" s="118" t="s">
        <v>376</v>
      </c>
      <c r="D624" s="117">
        <v>694</v>
      </c>
      <c r="E624" s="130">
        <f>D624/$D$629</f>
        <v>0.60086580086580088</v>
      </c>
    </row>
    <row r="625" spans="3:5" x14ac:dyDescent="0.25">
      <c r="C625" s="118" t="s">
        <v>377</v>
      </c>
      <c r="D625" s="117">
        <v>189</v>
      </c>
      <c r="E625" s="130">
        <f t="shared" ref="E625:E628" si="26">D625/$D$629</f>
        <v>0.16363636363636364</v>
      </c>
    </row>
    <row r="626" spans="3:5" x14ac:dyDescent="0.25">
      <c r="C626" s="118" t="s">
        <v>378</v>
      </c>
      <c r="D626" s="117">
        <v>106</v>
      </c>
      <c r="E626" s="130">
        <f t="shared" si="26"/>
        <v>9.1774891774891773E-2</v>
      </c>
    </row>
    <row r="627" spans="3:5" x14ac:dyDescent="0.25">
      <c r="C627" s="118" t="s">
        <v>379</v>
      </c>
      <c r="D627" s="117">
        <v>148</v>
      </c>
      <c r="E627" s="130">
        <f t="shared" si="26"/>
        <v>0.12813852813852813</v>
      </c>
    </row>
    <row r="628" spans="3:5" x14ac:dyDescent="0.25">
      <c r="C628" s="48" t="s">
        <v>380</v>
      </c>
      <c r="D628" s="117">
        <v>18</v>
      </c>
      <c r="E628" s="130">
        <f t="shared" si="26"/>
        <v>1.5584415584415584E-2</v>
      </c>
    </row>
    <row r="629" spans="3:5" x14ac:dyDescent="0.25">
      <c r="C629" s="48" t="s">
        <v>381</v>
      </c>
      <c r="D629" s="119">
        <f>SUM(D624:D628)</f>
        <v>1155</v>
      </c>
      <c r="E629" s="119"/>
    </row>
    <row r="634" spans="3:5" x14ac:dyDescent="0.25">
      <c r="C634" s="118" t="s">
        <v>382</v>
      </c>
      <c r="D634" s="118">
        <v>828</v>
      </c>
      <c r="E634" s="130">
        <f>D634/$D$638</f>
        <v>0.7168831168831169</v>
      </c>
    </row>
    <row r="635" spans="3:5" x14ac:dyDescent="0.25">
      <c r="C635" s="118" t="s">
        <v>383</v>
      </c>
      <c r="D635" s="118">
        <v>258</v>
      </c>
      <c r="E635" s="130">
        <f t="shared" ref="E635:E637" si="27">D635/$D$638</f>
        <v>0.22337662337662337</v>
      </c>
    </row>
    <row r="636" spans="3:5" x14ac:dyDescent="0.25">
      <c r="C636" s="118" t="s">
        <v>384</v>
      </c>
      <c r="D636" s="118">
        <v>42</v>
      </c>
      <c r="E636" s="130">
        <f t="shared" si="27"/>
        <v>3.6363636363636362E-2</v>
      </c>
    </row>
    <row r="637" spans="3:5" x14ac:dyDescent="0.25">
      <c r="C637" s="118" t="s">
        <v>385</v>
      </c>
      <c r="D637" s="118">
        <v>27</v>
      </c>
      <c r="E637" s="130">
        <f t="shared" si="27"/>
        <v>2.3376623376623377E-2</v>
      </c>
    </row>
    <row r="638" spans="3:5" x14ac:dyDescent="0.25">
      <c r="C638" s="119"/>
      <c r="D638" s="119">
        <f>SUM(D634:D637)</f>
        <v>1155</v>
      </c>
      <c r="E638" s="119"/>
    </row>
    <row r="643" spans="3:10" x14ac:dyDescent="0.25">
      <c r="C643" s="11"/>
      <c r="D643" s="11"/>
      <c r="E643" s="11"/>
      <c r="F643" s="11"/>
      <c r="G643" s="11"/>
      <c r="H643" s="11"/>
    </row>
    <row r="644" spans="3:10" x14ac:dyDescent="0.25">
      <c r="C644" s="184"/>
      <c r="D644" s="184"/>
      <c r="E644" s="184"/>
      <c r="F644" s="184"/>
      <c r="G644" s="184"/>
      <c r="H644" s="184"/>
    </row>
    <row r="645" spans="3:10" x14ac:dyDescent="0.25">
      <c r="C645" s="11"/>
      <c r="D645" s="11"/>
      <c r="E645" s="11"/>
      <c r="F645" s="11"/>
      <c r="G645" s="11"/>
      <c r="H645" s="11"/>
    </row>
    <row r="646" spans="3:10" x14ac:dyDescent="0.25">
      <c r="C646" s="185" t="s">
        <v>420</v>
      </c>
      <c r="D646" s="186"/>
      <c r="E646" s="36" t="s">
        <v>386</v>
      </c>
      <c r="F646" s="36" t="s">
        <v>387</v>
      </c>
      <c r="G646" s="36" t="s">
        <v>390</v>
      </c>
      <c r="H646" s="36" t="s">
        <v>388</v>
      </c>
      <c r="I646" s="36" t="s">
        <v>389</v>
      </c>
      <c r="J646" s="36" t="s">
        <v>381</v>
      </c>
    </row>
    <row r="647" spans="3:10" x14ac:dyDescent="0.25">
      <c r="C647" s="181" t="s">
        <v>391</v>
      </c>
      <c r="D647" s="181"/>
      <c r="E647" s="92">
        <v>151</v>
      </c>
      <c r="F647" s="92">
        <v>116</v>
      </c>
      <c r="G647" s="92">
        <v>60</v>
      </c>
      <c r="H647" s="92">
        <v>8</v>
      </c>
      <c r="I647" s="92">
        <v>0</v>
      </c>
      <c r="J647" s="92">
        <f>SUM(E647:I647)</f>
        <v>335</v>
      </c>
    </row>
    <row r="648" spans="3:10" x14ac:dyDescent="0.25">
      <c r="C648" s="181" t="s">
        <v>392</v>
      </c>
      <c r="D648" s="181"/>
      <c r="E648" s="92">
        <v>129</v>
      </c>
      <c r="F648" s="92">
        <v>127</v>
      </c>
      <c r="G648" s="92">
        <v>65</v>
      </c>
      <c r="H648" s="92">
        <v>13</v>
      </c>
      <c r="I648" s="92">
        <v>1</v>
      </c>
      <c r="J648" s="92">
        <f>SUM(E648:I648)</f>
        <v>335</v>
      </c>
    </row>
    <row r="649" spans="3:10" x14ac:dyDescent="0.25">
      <c r="C649" s="181" t="s">
        <v>393</v>
      </c>
      <c r="D649" s="181"/>
      <c r="E649" s="92">
        <v>134</v>
      </c>
      <c r="F649" s="92">
        <v>123</v>
      </c>
      <c r="G649" s="92">
        <v>57</v>
      </c>
      <c r="H649" s="92">
        <v>21</v>
      </c>
      <c r="I649" s="92">
        <v>0</v>
      </c>
      <c r="J649" s="92">
        <f>SUM(E649:I649)</f>
        <v>335</v>
      </c>
    </row>
    <row r="650" spans="3:10" x14ac:dyDescent="0.25">
      <c r="C650" s="181" t="s">
        <v>394</v>
      </c>
      <c r="D650" s="181"/>
      <c r="E650" s="92">
        <v>110</v>
      </c>
      <c r="F650" s="92">
        <v>126</v>
      </c>
      <c r="G650" s="92">
        <v>88</v>
      </c>
      <c r="H650" s="92">
        <v>11</v>
      </c>
      <c r="I650" s="92">
        <v>0</v>
      </c>
      <c r="J650" s="92">
        <f>SUM(E650:I650)</f>
        <v>335</v>
      </c>
    </row>
    <row r="651" spans="3:10" x14ac:dyDescent="0.25">
      <c r="C651" s="181" t="s">
        <v>395</v>
      </c>
      <c r="D651" s="181"/>
      <c r="E651" s="92">
        <v>224</v>
      </c>
      <c r="F651" s="92">
        <v>109</v>
      </c>
      <c r="G651" s="92">
        <v>2</v>
      </c>
      <c r="H651" s="92">
        <v>0</v>
      </c>
      <c r="I651" s="92">
        <v>0</v>
      </c>
      <c r="J651" s="92">
        <f>SUM(E651:I651)</f>
        <v>335</v>
      </c>
    </row>
    <row r="652" spans="3:10" x14ac:dyDescent="0.25">
      <c r="C652" s="116"/>
      <c r="D652" s="116"/>
      <c r="E652" s="116"/>
      <c r="F652" s="116"/>
      <c r="G652" s="116"/>
      <c r="H652" s="11"/>
    </row>
    <row r="653" spans="3:10" x14ac:dyDescent="0.25">
      <c r="C653" s="11"/>
      <c r="D653" s="11"/>
      <c r="E653" s="11"/>
      <c r="F653" s="11"/>
      <c r="G653" s="11"/>
      <c r="H653" s="11"/>
    </row>
    <row r="654" spans="3:10" x14ac:dyDescent="0.25">
      <c r="C654" s="11"/>
      <c r="D654" s="11"/>
      <c r="E654" s="11"/>
      <c r="F654" s="11"/>
      <c r="G654" s="11"/>
      <c r="H654" s="11"/>
    </row>
    <row r="655" spans="3:10" x14ac:dyDescent="0.25">
      <c r="C655" s="116"/>
      <c r="D655" s="116"/>
      <c r="E655" s="116"/>
      <c r="F655" s="116"/>
      <c r="G655" s="116"/>
      <c r="H655" s="11"/>
    </row>
    <row r="656" spans="3:10" x14ac:dyDescent="0.25">
      <c r="C656" s="116"/>
      <c r="D656" s="116"/>
      <c r="E656" s="116"/>
      <c r="F656" s="116"/>
      <c r="G656" s="116"/>
      <c r="H656" s="11"/>
    </row>
    <row r="657" spans="3:8" x14ac:dyDescent="0.25">
      <c r="C657" s="36" t="s">
        <v>6</v>
      </c>
      <c r="D657" s="36" t="s">
        <v>386</v>
      </c>
      <c r="E657" s="36" t="s">
        <v>387</v>
      </c>
      <c r="F657" s="36" t="s">
        <v>390</v>
      </c>
      <c r="G657" s="36" t="s">
        <v>388</v>
      </c>
      <c r="H657" s="36" t="s">
        <v>389</v>
      </c>
    </row>
    <row r="658" spans="3:8" x14ac:dyDescent="0.25">
      <c r="C658" s="45" t="s">
        <v>395</v>
      </c>
      <c r="D658" s="45">
        <v>0.66865671641791047</v>
      </c>
      <c r="E658" s="45">
        <v>0.32537313432835818</v>
      </c>
      <c r="F658" s="45">
        <v>5.9701492537313433E-3</v>
      </c>
      <c r="G658" s="45">
        <v>0</v>
      </c>
      <c r="H658" s="45">
        <v>0</v>
      </c>
    </row>
    <row r="659" spans="3:8" x14ac:dyDescent="0.25">
      <c r="C659" s="45" t="s">
        <v>391</v>
      </c>
      <c r="D659" s="45">
        <v>0.45074626865671641</v>
      </c>
      <c r="E659" s="45">
        <v>0.34626865671641793</v>
      </c>
      <c r="F659" s="45">
        <v>0.17910447761194029</v>
      </c>
      <c r="G659" s="45">
        <v>2.3880597014925373E-2</v>
      </c>
      <c r="H659" s="45">
        <v>0</v>
      </c>
    </row>
    <row r="660" spans="3:8" x14ac:dyDescent="0.25">
      <c r="C660" s="45" t="s">
        <v>393</v>
      </c>
      <c r="D660" s="45">
        <v>0.4</v>
      </c>
      <c r="E660" s="45">
        <v>0.36716417910447763</v>
      </c>
      <c r="F660" s="45">
        <v>0.17014925373134329</v>
      </c>
      <c r="G660" s="45">
        <v>6.2686567164179099E-2</v>
      </c>
      <c r="H660" s="45">
        <v>0</v>
      </c>
    </row>
    <row r="661" spans="3:8" x14ac:dyDescent="0.25">
      <c r="C661" s="45" t="s">
        <v>392</v>
      </c>
      <c r="D661" s="45">
        <v>0.38507462686567162</v>
      </c>
      <c r="E661" s="45">
        <v>0.37910447761194027</v>
      </c>
      <c r="F661" s="45">
        <v>0.19402985074626866</v>
      </c>
      <c r="G661" s="45">
        <v>3.880597014925373E-2</v>
      </c>
      <c r="H661" s="45">
        <v>2.9850746268656717E-3</v>
      </c>
    </row>
    <row r="662" spans="3:8" x14ac:dyDescent="0.25">
      <c r="C662" s="45" t="s">
        <v>394</v>
      </c>
      <c r="D662" s="45">
        <v>0.32835820895522388</v>
      </c>
      <c r="E662" s="45">
        <v>0.37611940298507462</v>
      </c>
      <c r="F662" s="45">
        <v>0.2626865671641791</v>
      </c>
      <c r="G662" s="45">
        <v>3.2835820895522387E-2</v>
      </c>
      <c r="H662" s="45">
        <v>0</v>
      </c>
    </row>
    <row r="691" spans="3:4" x14ac:dyDescent="0.25">
      <c r="C691" s="180" t="s">
        <v>512</v>
      </c>
      <c r="D691" s="180"/>
    </row>
    <row r="695" spans="3:4" ht="15.75" x14ac:dyDescent="0.25">
      <c r="C695" s="178" t="s">
        <v>513</v>
      </c>
      <c r="D695" s="178"/>
    </row>
    <row r="696" spans="3:4" ht="15.75" thickBot="1" x14ac:dyDescent="0.3"/>
    <row r="697" spans="3:4" ht="16.5" thickBot="1" x14ac:dyDescent="0.3">
      <c r="C697" s="143" t="s">
        <v>482</v>
      </c>
      <c r="D697" s="144" t="s">
        <v>483</v>
      </c>
    </row>
    <row r="698" spans="3:4" ht="16.5" thickBot="1" x14ac:dyDescent="0.3">
      <c r="C698" s="145" t="s">
        <v>268</v>
      </c>
      <c r="D698" s="146">
        <v>58</v>
      </c>
    </row>
    <row r="699" spans="3:4" ht="16.5" thickBot="1" x14ac:dyDescent="0.3">
      <c r="C699" s="145" t="s">
        <v>269</v>
      </c>
      <c r="D699" s="146">
        <v>49</v>
      </c>
    </row>
    <row r="700" spans="3:4" ht="16.5" thickBot="1" x14ac:dyDescent="0.3">
      <c r="C700" s="145" t="s">
        <v>359</v>
      </c>
      <c r="D700" s="146">
        <v>62</v>
      </c>
    </row>
    <row r="701" spans="3:4" ht="16.5" thickBot="1" x14ac:dyDescent="0.3">
      <c r="C701" s="145" t="s">
        <v>271</v>
      </c>
      <c r="D701" s="146">
        <v>47</v>
      </c>
    </row>
    <row r="702" spans="3:4" ht="16.5" thickBot="1" x14ac:dyDescent="0.3">
      <c r="C702" s="145" t="s">
        <v>360</v>
      </c>
      <c r="D702" s="146">
        <v>44</v>
      </c>
    </row>
    <row r="703" spans="3:4" ht="16.5" thickBot="1" x14ac:dyDescent="0.3">
      <c r="C703" s="145" t="s">
        <v>417</v>
      </c>
      <c r="D703" s="146">
        <v>52</v>
      </c>
    </row>
    <row r="704" spans="3:4" ht="16.5" thickBot="1" x14ac:dyDescent="0.3">
      <c r="C704" s="145" t="s">
        <v>361</v>
      </c>
      <c r="D704" s="146">
        <v>31</v>
      </c>
    </row>
    <row r="705" spans="3:4" ht="16.5" thickBot="1" x14ac:dyDescent="0.3">
      <c r="C705" s="145" t="s">
        <v>275</v>
      </c>
      <c r="D705" s="146">
        <v>45</v>
      </c>
    </row>
    <row r="706" spans="3:4" ht="16.5" thickBot="1" x14ac:dyDescent="0.3">
      <c r="C706" s="145" t="s">
        <v>276</v>
      </c>
      <c r="D706" s="146">
        <v>43</v>
      </c>
    </row>
    <row r="707" spans="3:4" ht="16.5" thickBot="1" x14ac:dyDescent="0.3">
      <c r="C707" s="145" t="s">
        <v>277</v>
      </c>
      <c r="D707" s="146">
        <v>25</v>
      </c>
    </row>
    <row r="708" spans="3:4" ht="16.5" thickBot="1" x14ac:dyDescent="0.3">
      <c r="C708" s="145" t="s">
        <v>278</v>
      </c>
      <c r="D708" s="146">
        <v>14</v>
      </c>
    </row>
    <row r="709" spans="3:4" ht="16.5" thickBot="1" x14ac:dyDescent="0.3">
      <c r="C709" s="145" t="s">
        <v>279</v>
      </c>
      <c r="D709" s="146">
        <v>11</v>
      </c>
    </row>
    <row r="710" spans="3:4" ht="16.5" thickBot="1" x14ac:dyDescent="0.3">
      <c r="C710" s="147" t="s">
        <v>476</v>
      </c>
      <c r="D710" s="148">
        <v>481</v>
      </c>
    </row>
    <row r="714" spans="3:4" ht="15.75" x14ac:dyDescent="0.25">
      <c r="C714" s="179" t="s">
        <v>514</v>
      </c>
      <c r="D714" s="179"/>
    </row>
    <row r="715" spans="3:4" ht="15.75" thickBot="1" x14ac:dyDescent="0.3"/>
    <row r="716" spans="3:4" ht="15.75" thickBot="1" x14ac:dyDescent="0.3">
      <c r="C716" s="139" t="s">
        <v>484</v>
      </c>
      <c r="D716" s="140" t="s">
        <v>485</v>
      </c>
    </row>
    <row r="717" spans="3:4" ht="15.75" thickBot="1" x14ac:dyDescent="0.3">
      <c r="C717" s="149" t="s">
        <v>268</v>
      </c>
      <c r="D717" s="142">
        <v>58</v>
      </c>
    </row>
    <row r="718" spans="3:4" ht="15.75" thickBot="1" x14ac:dyDescent="0.3">
      <c r="C718" s="150" t="s">
        <v>425</v>
      </c>
      <c r="D718" s="141">
        <v>6</v>
      </c>
    </row>
    <row r="719" spans="3:4" ht="26.25" thickBot="1" x14ac:dyDescent="0.3">
      <c r="C719" s="150" t="s">
        <v>430</v>
      </c>
      <c r="D719" s="141">
        <v>1</v>
      </c>
    </row>
    <row r="720" spans="3:4" ht="26.25" thickBot="1" x14ac:dyDescent="0.3">
      <c r="C720" s="150" t="s">
        <v>434</v>
      </c>
      <c r="D720" s="141">
        <v>1</v>
      </c>
    </row>
    <row r="721" spans="3:4" ht="15.75" thickBot="1" x14ac:dyDescent="0.3">
      <c r="C721" s="150" t="s">
        <v>435</v>
      </c>
      <c r="D721" s="141">
        <v>1</v>
      </c>
    </row>
    <row r="722" spans="3:4" ht="26.25" thickBot="1" x14ac:dyDescent="0.3">
      <c r="C722" s="150" t="s">
        <v>436</v>
      </c>
      <c r="D722" s="141">
        <v>1</v>
      </c>
    </row>
    <row r="723" spans="3:4" ht="15.75" thickBot="1" x14ac:dyDescent="0.3">
      <c r="C723" s="150" t="s">
        <v>437</v>
      </c>
      <c r="D723" s="141">
        <v>1</v>
      </c>
    </row>
    <row r="724" spans="3:4" ht="26.25" thickBot="1" x14ac:dyDescent="0.3">
      <c r="C724" s="150" t="s">
        <v>442</v>
      </c>
      <c r="D724" s="141">
        <v>2</v>
      </c>
    </row>
    <row r="725" spans="3:4" ht="39" thickBot="1" x14ac:dyDescent="0.3">
      <c r="C725" s="150" t="s">
        <v>444</v>
      </c>
      <c r="D725" s="141">
        <v>22</v>
      </c>
    </row>
    <row r="726" spans="3:4" ht="26.25" thickBot="1" x14ac:dyDescent="0.3">
      <c r="C726" s="150" t="s">
        <v>445</v>
      </c>
      <c r="D726" s="141">
        <v>1</v>
      </c>
    </row>
    <row r="727" spans="3:4" ht="15.75" thickBot="1" x14ac:dyDescent="0.3">
      <c r="C727" s="150" t="s">
        <v>446</v>
      </c>
      <c r="D727" s="141">
        <v>4</v>
      </c>
    </row>
    <row r="728" spans="3:4" ht="15.75" thickBot="1" x14ac:dyDescent="0.3">
      <c r="C728" s="150" t="s">
        <v>447</v>
      </c>
      <c r="D728" s="141">
        <v>8</v>
      </c>
    </row>
    <row r="729" spans="3:4" ht="26.25" thickBot="1" x14ac:dyDescent="0.3">
      <c r="C729" s="150" t="s">
        <v>451</v>
      </c>
      <c r="D729" s="141">
        <v>2</v>
      </c>
    </row>
    <row r="730" spans="3:4" ht="26.25" thickBot="1" x14ac:dyDescent="0.3">
      <c r="C730" s="150" t="s">
        <v>453</v>
      </c>
      <c r="D730" s="141">
        <v>1</v>
      </c>
    </row>
    <row r="731" spans="3:4" ht="26.25" thickBot="1" x14ac:dyDescent="0.3">
      <c r="C731" s="150" t="s">
        <v>457</v>
      </c>
      <c r="D731" s="141">
        <v>1</v>
      </c>
    </row>
    <row r="732" spans="3:4" ht="26.25" thickBot="1" x14ac:dyDescent="0.3">
      <c r="C732" s="150" t="s">
        <v>462</v>
      </c>
      <c r="D732" s="141">
        <v>1</v>
      </c>
    </row>
    <row r="733" spans="3:4" ht="26.25" thickBot="1" x14ac:dyDescent="0.3">
      <c r="C733" s="150" t="s">
        <v>463</v>
      </c>
      <c r="D733" s="141">
        <v>1</v>
      </c>
    </row>
    <row r="734" spans="3:4" ht="26.25" thickBot="1" x14ac:dyDescent="0.3">
      <c r="C734" s="150" t="s">
        <v>468</v>
      </c>
      <c r="D734" s="141">
        <v>3</v>
      </c>
    </row>
    <row r="735" spans="3:4" ht="15.75" thickBot="1" x14ac:dyDescent="0.3">
      <c r="C735" s="150" t="s">
        <v>469</v>
      </c>
      <c r="D735" s="141">
        <v>1</v>
      </c>
    </row>
    <row r="736" spans="3:4" ht="15.75" thickBot="1" x14ac:dyDescent="0.3">
      <c r="C736" s="149" t="s">
        <v>269</v>
      </c>
      <c r="D736" s="142">
        <v>49</v>
      </c>
    </row>
    <row r="737" spans="3:4" ht="15.75" thickBot="1" x14ac:dyDescent="0.3">
      <c r="C737" s="150" t="s">
        <v>425</v>
      </c>
      <c r="D737" s="141">
        <v>2</v>
      </c>
    </row>
    <row r="738" spans="3:4" ht="39" thickBot="1" x14ac:dyDescent="0.3">
      <c r="C738" s="150" t="s">
        <v>432</v>
      </c>
      <c r="D738" s="141">
        <v>1</v>
      </c>
    </row>
    <row r="739" spans="3:4" ht="15.75" thickBot="1" x14ac:dyDescent="0.3">
      <c r="C739" s="150" t="s">
        <v>435</v>
      </c>
      <c r="D739" s="141">
        <v>1</v>
      </c>
    </row>
    <row r="740" spans="3:4" ht="15.75" thickBot="1" x14ac:dyDescent="0.3">
      <c r="C740" s="150" t="s">
        <v>438</v>
      </c>
      <c r="D740" s="141">
        <v>1</v>
      </c>
    </row>
    <row r="741" spans="3:4" ht="15.75" thickBot="1" x14ac:dyDescent="0.3">
      <c r="C741" s="150" t="s">
        <v>440</v>
      </c>
      <c r="D741" s="141">
        <v>1</v>
      </c>
    </row>
    <row r="742" spans="3:4" ht="26.25" thickBot="1" x14ac:dyDescent="0.3">
      <c r="C742" s="150" t="s">
        <v>442</v>
      </c>
      <c r="D742" s="141">
        <v>4</v>
      </c>
    </row>
    <row r="743" spans="3:4" ht="39" thickBot="1" x14ac:dyDescent="0.3">
      <c r="C743" s="150" t="s">
        <v>444</v>
      </c>
      <c r="D743" s="141">
        <v>25</v>
      </c>
    </row>
    <row r="744" spans="3:4" ht="26.25" thickBot="1" x14ac:dyDescent="0.3">
      <c r="C744" s="150" t="s">
        <v>445</v>
      </c>
      <c r="D744" s="141">
        <v>1</v>
      </c>
    </row>
    <row r="745" spans="3:4" ht="15.75" thickBot="1" x14ac:dyDescent="0.3">
      <c r="C745" s="150" t="s">
        <v>447</v>
      </c>
      <c r="D745" s="141">
        <v>4</v>
      </c>
    </row>
    <row r="746" spans="3:4" ht="26.25" thickBot="1" x14ac:dyDescent="0.3">
      <c r="C746" s="150" t="s">
        <v>452</v>
      </c>
      <c r="D746" s="141">
        <v>1</v>
      </c>
    </row>
    <row r="747" spans="3:4" ht="15.75" thickBot="1" x14ac:dyDescent="0.3">
      <c r="C747" s="150" t="s">
        <v>460</v>
      </c>
      <c r="D747" s="141">
        <v>2</v>
      </c>
    </row>
    <row r="748" spans="3:4" ht="26.25" thickBot="1" x14ac:dyDescent="0.3">
      <c r="C748" s="150" t="s">
        <v>463</v>
      </c>
      <c r="D748" s="141">
        <v>1</v>
      </c>
    </row>
    <row r="749" spans="3:4" ht="15.75" thickBot="1" x14ac:dyDescent="0.3">
      <c r="C749" s="150" t="s">
        <v>464</v>
      </c>
      <c r="D749" s="141">
        <v>3</v>
      </c>
    </row>
    <row r="750" spans="3:4" ht="15.75" thickBot="1" x14ac:dyDescent="0.3">
      <c r="C750" s="150" t="s">
        <v>465</v>
      </c>
      <c r="D750" s="141">
        <v>1</v>
      </c>
    </row>
    <row r="751" spans="3:4" ht="15.75" thickBot="1" x14ac:dyDescent="0.3">
      <c r="C751" s="150" t="s">
        <v>469</v>
      </c>
      <c r="D751" s="141">
        <v>1</v>
      </c>
    </row>
    <row r="752" spans="3:4" ht="15.75" thickBot="1" x14ac:dyDescent="0.3">
      <c r="C752" s="149" t="s">
        <v>359</v>
      </c>
      <c r="D752" s="142">
        <v>62</v>
      </c>
    </row>
    <row r="753" spans="3:4" ht="26.25" thickBot="1" x14ac:dyDescent="0.3">
      <c r="C753" s="150" t="s">
        <v>423</v>
      </c>
      <c r="D753" s="141">
        <v>2</v>
      </c>
    </row>
    <row r="754" spans="3:4" ht="26.25" thickBot="1" x14ac:dyDescent="0.3">
      <c r="C754" s="150" t="s">
        <v>424</v>
      </c>
      <c r="D754" s="141">
        <v>1</v>
      </c>
    </row>
    <row r="755" spans="3:4" ht="15.75" thickBot="1" x14ac:dyDescent="0.3">
      <c r="C755" s="150" t="s">
        <v>425</v>
      </c>
      <c r="D755" s="141">
        <v>3</v>
      </c>
    </row>
    <row r="756" spans="3:4" ht="15.75" thickBot="1" x14ac:dyDescent="0.3">
      <c r="C756" s="150" t="s">
        <v>426</v>
      </c>
      <c r="D756" s="141">
        <v>2</v>
      </c>
    </row>
    <row r="757" spans="3:4" ht="15.75" thickBot="1" x14ac:dyDescent="0.3">
      <c r="C757" s="150" t="s">
        <v>427</v>
      </c>
      <c r="D757" s="141">
        <v>1</v>
      </c>
    </row>
    <row r="758" spans="3:4" ht="51.75" thickBot="1" x14ac:dyDescent="0.3">
      <c r="C758" s="150" t="s">
        <v>428</v>
      </c>
      <c r="D758" s="141">
        <v>1</v>
      </c>
    </row>
    <row r="759" spans="3:4" ht="26.25" thickBot="1" x14ac:dyDescent="0.3">
      <c r="C759" s="150" t="s">
        <v>434</v>
      </c>
      <c r="D759" s="141">
        <v>1</v>
      </c>
    </row>
    <row r="760" spans="3:4" ht="26.25" thickBot="1" x14ac:dyDescent="0.3">
      <c r="C760" s="150" t="s">
        <v>436</v>
      </c>
      <c r="D760" s="141">
        <v>1</v>
      </c>
    </row>
    <row r="761" spans="3:4" ht="26.25" thickBot="1" x14ac:dyDescent="0.3">
      <c r="C761" s="150" t="s">
        <v>442</v>
      </c>
      <c r="D761" s="141">
        <v>2</v>
      </c>
    </row>
    <row r="762" spans="3:4" ht="26.25" thickBot="1" x14ac:dyDescent="0.3">
      <c r="C762" s="150" t="s">
        <v>443</v>
      </c>
      <c r="D762" s="141">
        <v>2</v>
      </c>
    </row>
    <row r="763" spans="3:4" ht="39" thickBot="1" x14ac:dyDescent="0.3">
      <c r="C763" s="150" t="s">
        <v>444</v>
      </c>
      <c r="D763" s="141">
        <v>19</v>
      </c>
    </row>
    <row r="764" spans="3:4" ht="26.25" thickBot="1" x14ac:dyDescent="0.3">
      <c r="C764" s="150" t="s">
        <v>445</v>
      </c>
      <c r="D764" s="141">
        <v>1</v>
      </c>
    </row>
    <row r="765" spans="3:4" ht="15.75" thickBot="1" x14ac:dyDescent="0.3">
      <c r="C765" s="150" t="s">
        <v>446</v>
      </c>
      <c r="D765" s="141">
        <v>5</v>
      </c>
    </row>
    <row r="766" spans="3:4" ht="15.75" thickBot="1" x14ac:dyDescent="0.3">
      <c r="C766" s="150" t="s">
        <v>447</v>
      </c>
      <c r="D766" s="141">
        <v>8</v>
      </c>
    </row>
    <row r="767" spans="3:4" ht="15.75" thickBot="1" x14ac:dyDescent="0.3">
      <c r="C767" s="150" t="s">
        <v>449</v>
      </c>
      <c r="D767" s="141">
        <v>1</v>
      </c>
    </row>
    <row r="768" spans="3:4" ht="39" thickBot="1" x14ac:dyDescent="0.3">
      <c r="C768" s="150" t="s">
        <v>450</v>
      </c>
      <c r="D768" s="141">
        <v>2</v>
      </c>
    </row>
    <row r="769" spans="3:4" ht="26.25" thickBot="1" x14ac:dyDescent="0.3">
      <c r="C769" s="150" t="s">
        <v>453</v>
      </c>
      <c r="D769" s="141">
        <v>1</v>
      </c>
    </row>
    <row r="770" spans="3:4" ht="15.75" thickBot="1" x14ac:dyDescent="0.3">
      <c r="C770" s="150" t="s">
        <v>458</v>
      </c>
      <c r="D770" s="141">
        <v>1</v>
      </c>
    </row>
    <row r="771" spans="3:4" ht="15.75" thickBot="1" x14ac:dyDescent="0.3">
      <c r="C771" s="150" t="s">
        <v>460</v>
      </c>
      <c r="D771" s="141">
        <v>1</v>
      </c>
    </row>
    <row r="772" spans="3:4" ht="26.25" thickBot="1" x14ac:dyDescent="0.3">
      <c r="C772" s="150" t="s">
        <v>461</v>
      </c>
      <c r="D772" s="141">
        <v>1</v>
      </c>
    </row>
    <row r="773" spans="3:4" ht="26.25" thickBot="1" x14ac:dyDescent="0.3">
      <c r="C773" s="150" t="s">
        <v>463</v>
      </c>
      <c r="D773" s="141">
        <v>2</v>
      </c>
    </row>
    <row r="774" spans="3:4" ht="26.25" thickBot="1" x14ac:dyDescent="0.3">
      <c r="C774" s="150" t="s">
        <v>467</v>
      </c>
      <c r="D774" s="141">
        <v>1</v>
      </c>
    </row>
    <row r="775" spans="3:4" ht="26.25" thickBot="1" x14ac:dyDescent="0.3">
      <c r="C775" s="150" t="s">
        <v>468</v>
      </c>
      <c r="D775" s="141">
        <v>1</v>
      </c>
    </row>
    <row r="776" spans="3:4" ht="15.75" thickBot="1" x14ac:dyDescent="0.3">
      <c r="C776" s="150" t="s">
        <v>469</v>
      </c>
      <c r="D776" s="141">
        <v>2</v>
      </c>
    </row>
    <row r="777" spans="3:4" ht="15.75" thickBot="1" x14ac:dyDescent="0.3">
      <c r="C777" s="149" t="s">
        <v>271</v>
      </c>
      <c r="D777" s="142">
        <v>47</v>
      </c>
    </row>
    <row r="778" spans="3:4" ht="26.25" thickBot="1" x14ac:dyDescent="0.3">
      <c r="C778" s="150" t="s">
        <v>423</v>
      </c>
      <c r="D778" s="141">
        <v>1</v>
      </c>
    </row>
    <row r="779" spans="3:4" ht="15.75" thickBot="1" x14ac:dyDescent="0.3">
      <c r="C779" s="150" t="s">
        <v>425</v>
      </c>
      <c r="D779" s="141">
        <v>3</v>
      </c>
    </row>
    <row r="780" spans="3:4" ht="26.25" thickBot="1" x14ac:dyDescent="0.3">
      <c r="C780" s="150" t="s">
        <v>429</v>
      </c>
      <c r="D780" s="141">
        <v>1</v>
      </c>
    </row>
    <row r="781" spans="3:4" ht="15.75" thickBot="1" x14ac:dyDescent="0.3">
      <c r="C781" s="150" t="s">
        <v>431</v>
      </c>
      <c r="D781" s="141">
        <v>1</v>
      </c>
    </row>
    <row r="782" spans="3:4" ht="26.25" thickBot="1" x14ac:dyDescent="0.3">
      <c r="C782" s="150" t="s">
        <v>436</v>
      </c>
      <c r="D782" s="141">
        <v>2</v>
      </c>
    </row>
    <row r="783" spans="3:4" ht="26.25" thickBot="1" x14ac:dyDescent="0.3">
      <c r="C783" s="150" t="s">
        <v>439</v>
      </c>
      <c r="D783" s="141">
        <v>1</v>
      </c>
    </row>
    <row r="784" spans="3:4" ht="26.25" thickBot="1" x14ac:dyDescent="0.3">
      <c r="C784" s="150" t="s">
        <v>442</v>
      </c>
      <c r="D784" s="141">
        <v>3</v>
      </c>
    </row>
    <row r="785" spans="3:4" ht="26.25" thickBot="1" x14ac:dyDescent="0.3">
      <c r="C785" s="150" t="s">
        <v>443</v>
      </c>
      <c r="D785" s="141">
        <v>1</v>
      </c>
    </row>
    <row r="786" spans="3:4" ht="39" thickBot="1" x14ac:dyDescent="0.3">
      <c r="C786" s="150" t="s">
        <v>444</v>
      </c>
      <c r="D786" s="141">
        <v>18</v>
      </c>
    </row>
    <row r="787" spans="3:4" ht="15.75" thickBot="1" x14ac:dyDescent="0.3">
      <c r="C787" s="150" t="s">
        <v>446</v>
      </c>
      <c r="D787" s="141">
        <v>3</v>
      </c>
    </row>
    <row r="788" spans="3:4" ht="15.75" thickBot="1" x14ac:dyDescent="0.3">
      <c r="C788" s="150" t="s">
        <v>447</v>
      </c>
      <c r="D788" s="141">
        <v>7</v>
      </c>
    </row>
    <row r="789" spans="3:4" ht="26.25" thickBot="1" x14ac:dyDescent="0.3">
      <c r="C789" s="150" t="s">
        <v>456</v>
      </c>
      <c r="D789" s="141">
        <v>1</v>
      </c>
    </row>
    <row r="790" spans="3:4" ht="15.75" thickBot="1" x14ac:dyDescent="0.3">
      <c r="C790" s="150" t="s">
        <v>459</v>
      </c>
      <c r="D790" s="141">
        <v>1</v>
      </c>
    </row>
    <row r="791" spans="3:4" ht="15.75" thickBot="1" x14ac:dyDescent="0.3">
      <c r="C791" s="150" t="s">
        <v>460</v>
      </c>
      <c r="D791" s="141">
        <v>1</v>
      </c>
    </row>
    <row r="792" spans="3:4" ht="26.25" thickBot="1" x14ac:dyDescent="0.3">
      <c r="C792" s="150" t="s">
        <v>463</v>
      </c>
      <c r="D792" s="141">
        <v>1</v>
      </c>
    </row>
    <row r="793" spans="3:4" ht="15.75" thickBot="1" x14ac:dyDescent="0.3">
      <c r="C793" s="150" t="s">
        <v>464</v>
      </c>
      <c r="D793" s="141">
        <v>1</v>
      </c>
    </row>
    <row r="794" spans="3:4" ht="15.75" thickBot="1" x14ac:dyDescent="0.3">
      <c r="C794" s="150" t="s">
        <v>469</v>
      </c>
      <c r="D794" s="141">
        <v>1</v>
      </c>
    </row>
    <row r="795" spans="3:4" ht="15.75" thickBot="1" x14ac:dyDescent="0.3">
      <c r="C795" s="149" t="s">
        <v>360</v>
      </c>
      <c r="D795" s="142">
        <v>44</v>
      </c>
    </row>
    <row r="796" spans="3:4" ht="15.75" thickBot="1" x14ac:dyDescent="0.3">
      <c r="C796" s="150" t="s">
        <v>425</v>
      </c>
      <c r="D796" s="141">
        <v>3</v>
      </c>
    </row>
    <row r="797" spans="3:4" ht="15.75" thickBot="1" x14ac:dyDescent="0.3">
      <c r="C797" s="150" t="s">
        <v>426</v>
      </c>
      <c r="D797" s="141">
        <v>1</v>
      </c>
    </row>
    <row r="798" spans="3:4" ht="26.25" thickBot="1" x14ac:dyDescent="0.3">
      <c r="C798" s="150" t="s">
        <v>429</v>
      </c>
      <c r="D798" s="141">
        <v>2</v>
      </c>
    </row>
    <row r="799" spans="3:4" ht="15.75" thickBot="1" x14ac:dyDescent="0.3">
      <c r="C799" s="150" t="s">
        <v>435</v>
      </c>
      <c r="D799" s="141">
        <v>2</v>
      </c>
    </row>
    <row r="800" spans="3:4" ht="15.75" thickBot="1" x14ac:dyDescent="0.3">
      <c r="C800" s="150" t="s">
        <v>440</v>
      </c>
      <c r="D800" s="141">
        <v>1</v>
      </c>
    </row>
    <row r="801" spans="3:4" ht="15.75" thickBot="1" x14ac:dyDescent="0.3">
      <c r="C801" s="150" t="s">
        <v>441</v>
      </c>
      <c r="D801" s="141">
        <v>1</v>
      </c>
    </row>
    <row r="802" spans="3:4" ht="26.25" thickBot="1" x14ac:dyDescent="0.3">
      <c r="C802" s="150" t="s">
        <v>442</v>
      </c>
      <c r="D802" s="141">
        <v>2</v>
      </c>
    </row>
    <row r="803" spans="3:4" ht="26.25" thickBot="1" x14ac:dyDescent="0.3">
      <c r="C803" s="150" t="s">
        <v>443</v>
      </c>
      <c r="D803" s="141">
        <v>1</v>
      </c>
    </row>
    <row r="804" spans="3:4" ht="39" thickBot="1" x14ac:dyDescent="0.3">
      <c r="C804" s="150" t="s">
        <v>444</v>
      </c>
      <c r="D804" s="141">
        <v>16</v>
      </c>
    </row>
    <row r="805" spans="3:4" ht="15.75" thickBot="1" x14ac:dyDescent="0.3">
      <c r="C805" s="150" t="s">
        <v>446</v>
      </c>
      <c r="D805" s="141">
        <v>1</v>
      </c>
    </row>
    <row r="806" spans="3:4" ht="15.75" thickBot="1" x14ac:dyDescent="0.3">
      <c r="C806" s="150" t="s">
        <v>447</v>
      </c>
      <c r="D806" s="141">
        <v>5</v>
      </c>
    </row>
    <row r="807" spans="3:4" ht="15.75" thickBot="1" x14ac:dyDescent="0.3">
      <c r="C807" s="150" t="s">
        <v>454</v>
      </c>
      <c r="D807" s="141">
        <v>1</v>
      </c>
    </row>
    <row r="808" spans="3:4" ht="15.75" thickBot="1" x14ac:dyDescent="0.3">
      <c r="C808" s="150" t="s">
        <v>455</v>
      </c>
      <c r="D808" s="141">
        <v>2</v>
      </c>
    </row>
    <row r="809" spans="3:4" ht="26.25" thickBot="1" x14ac:dyDescent="0.3">
      <c r="C809" s="150" t="s">
        <v>457</v>
      </c>
      <c r="D809" s="141">
        <v>1</v>
      </c>
    </row>
    <row r="810" spans="3:4" ht="15.75" thickBot="1" x14ac:dyDescent="0.3">
      <c r="C810" s="150" t="s">
        <v>458</v>
      </c>
      <c r="D810" s="141">
        <v>1</v>
      </c>
    </row>
    <row r="811" spans="3:4" ht="26.25" thickBot="1" x14ac:dyDescent="0.3">
      <c r="C811" s="150" t="s">
        <v>461</v>
      </c>
      <c r="D811" s="141">
        <v>1</v>
      </c>
    </row>
    <row r="812" spans="3:4" ht="26.25" thickBot="1" x14ac:dyDescent="0.3">
      <c r="C812" s="150" t="s">
        <v>468</v>
      </c>
      <c r="D812" s="141">
        <v>2</v>
      </c>
    </row>
    <row r="813" spans="3:4" ht="15.75" thickBot="1" x14ac:dyDescent="0.3">
      <c r="C813" s="150" t="s">
        <v>469</v>
      </c>
      <c r="D813" s="141">
        <v>1</v>
      </c>
    </row>
    <row r="814" spans="3:4" ht="15.75" thickBot="1" x14ac:dyDescent="0.3">
      <c r="C814" s="149" t="s">
        <v>417</v>
      </c>
      <c r="D814" s="142">
        <v>52</v>
      </c>
    </row>
    <row r="815" spans="3:4" ht="15.75" thickBot="1" x14ac:dyDescent="0.3">
      <c r="C815" s="150" t="s">
        <v>425</v>
      </c>
      <c r="D815" s="141">
        <v>1</v>
      </c>
    </row>
    <row r="816" spans="3:4" ht="15.75" thickBot="1" x14ac:dyDescent="0.3">
      <c r="C816" s="150" t="s">
        <v>426</v>
      </c>
      <c r="D816" s="141">
        <v>1</v>
      </c>
    </row>
    <row r="817" spans="3:4" ht="15.75" thickBot="1" x14ac:dyDescent="0.3">
      <c r="C817" s="150" t="s">
        <v>427</v>
      </c>
      <c r="D817" s="141">
        <v>2</v>
      </c>
    </row>
    <row r="818" spans="3:4" ht="26.25" thickBot="1" x14ac:dyDescent="0.3">
      <c r="C818" s="150" t="s">
        <v>429</v>
      </c>
      <c r="D818" s="141">
        <v>1</v>
      </c>
    </row>
    <row r="819" spans="3:4" ht="26.25" thickBot="1" x14ac:dyDescent="0.3">
      <c r="C819" s="150" t="s">
        <v>434</v>
      </c>
      <c r="D819" s="141">
        <v>1</v>
      </c>
    </row>
    <row r="820" spans="3:4" ht="15.75" thickBot="1" x14ac:dyDescent="0.3">
      <c r="C820" s="150" t="s">
        <v>435</v>
      </c>
      <c r="D820" s="141">
        <v>1</v>
      </c>
    </row>
    <row r="821" spans="3:4" ht="15.75" thickBot="1" x14ac:dyDescent="0.3">
      <c r="C821" s="150" t="s">
        <v>440</v>
      </c>
      <c r="D821" s="141">
        <v>1</v>
      </c>
    </row>
    <row r="822" spans="3:4" ht="26.25" thickBot="1" x14ac:dyDescent="0.3">
      <c r="C822" s="150" t="s">
        <v>486</v>
      </c>
      <c r="D822" s="141">
        <v>1</v>
      </c>
    </row>
    <row r="823" spans="3:4" ht="26.25" thickBot="1" x14ac:dyDescent="0.3">
      <c r="C823" s="150" t="s">
        <v>442</v>
      </c>
      <c r="D823" s="141">
        <v>1</v>
      </c>
    </row>
    <row r="824" spans="3:4" ht="26.25" thickBot="1" x14ac:dyDescent="0.3">
      <c r="C824" s="150" t="s">
        <v>443</v>
      </c>
      <c r="D824" s="141">
        <v>4</v>
      </c>
    </row>
    <row r="825" spans="3:4" ht="39" thickBot="1" x14ac:dyDescent="0.3">
      <c r="C825" s="150" t="s">
        <v>444</v>
      </c>
      <c r="D825" s="141">
        <v>15</v>
      </c>
    </row>
    <row r="826" spans="3:4" ht="26.25" thickBot="1" x14ac:dyDescent="0.3">
      <c r="C826" s="150" t="s">
        <v>445</v>
      </c>
      <c r="D826" s="141">
        <v>1</v>
      </c>
    </row>
    <row r="827" spans="3:4" ht="15.75" thickBot="1" x14ac:dyDescent="0.3">
      <c r="C827" s="150" t="s">
        <v>446</v>
      </c>
      <c r="D827" s="141">
        <v>3</v>
      </c>
    </row>
    <row r="828" spans="3:4" ht="15.75" thickBot="1" x14ac:dyDescent="0.3">
      <c r="C828" s="150" t="s">
        <v>447</v>
      </c>
      <c r="D828" s="141">
        <v>10</v>
      </c>
    </row>
    <row r="829" spans="3:4" ht="26.25" thickBot="1" x14ac:dyDescent="0.3">
      <c r="C829" s="150" t="s">
        <v>457</v>
      </c>
      <c r="D829" s="141">
        <v>1</v>
      </c>
    </row>
    <row r="830" spans="3:4" ht="15.75" thickBot="1" x14ac:dyDescent="0.3">
      <c r="C830" s="150" t="s">
        <v>458</v>
      </c>
      <c r="D830" s="141">
        <v>1</v>
      </c>
    </row>
    <row r="831" spans="3:4" ht="15.75" thickBot="1" x14ac:dyDescent="0.3">
      <c r="C831" s="150" t="s">
        <v>459</v>
      </c>
      <c r="D831" s="141">
        <v>1</v>
      </c>
    </row>
    <row r="832" spans="3:4" ht="26.25" thickBot="1" x14ac:dyDescent="0.3">
      <c r="C832" s="150" t="s">
        <v>461</v>
      </c>
      <c r="D832" s="141">
        <v>1</v>
      </c>
    </row>
    <row r="833" spans="3:4" ht="26.25" thickBot="1" x14ac:dyDescent="0.3">
      <c r="C833" s="150" t="s">
        <v>462</v>
      </c>
      <c r="D833" s="141">
        <v>1</v>
      </c>
    </row>
    <row r="834" spans="3:4" ht="26.25" thickBot="1" x14ac:dyDescent="0.3">
      <c r="C834" s="150" t="s">
        <v>467</v>
      </c>
      <c r="D834" s="141">
        <v>1</v>
      </c>
    </row>
    <row r="835" spans="3:4" ht="15.75" thickBot="1" x14ac:dyDescent="0.3">
      <c r="C835" s="150" t="s">
        <v>469</v>
      </c>
      <c r="D835" s="141">
        <v>3</v>
      </c>
    </row>
    <row r="836" spans="3:4" ht="15.75" thickBot="1" x14ac:dyDescent="0.3">
      <c r="C836" s="149" t="s">
        <v>361</v>
      </c>
      <c r="D836" s="142">
        <v>31</v>
      </c>
    </row>
    <row r="837" spans="3:4" ht="15.75" thickBot="1" x14ac:dyDescent="0.3">
      <c r="C837" s="150" t="s">
        <v>425</v>
      </c>
      <c r="D837" s="141">
        <v>3</v>
      </c>
    </row>
    <row r="838" spans="3:4" ht="51.75" thickBot="1" x14ac:dyDescent="0.3">
      <c r="C838" s="150" t="s">
        <v>428</v>
      </c>
      <c r="D838" s="141">
        <v>1</v>
      </c>
    </row>
    <row r="839" spans="3:4" ht="15.75" thickBot="1" x14ac:dyDescent="0.3">
      <c r="C839" s="150" t="s">
        <v>487</v>
      </c>
      <c r="D839" s="141">
        <v>1</v>
      </c>
    </row>
    <row r="840" spans="3:4" ht="39" thickBot="1" x14ac:dyDescent="0.3">
      <c r="C840" s="150" t="s">
        <v>444</v>
      </c>
      <c r="D840" s="141">
        <v>13</v>
      </c>
    </row>
    <row r="841" spans="3:4" ht="26.25" thickBot="1" x14ac:dyDescent="0.3">
      <c r="C841" s="150" t="s">
        <v>445</v>
      </c>
      <c r="D841" s="141">
        <v>1</v>
      </c>
    </row>
    <row r="842" spans="3:4" ht="15.75" thickBot="1" x14ac:dyDescent="0.3">
      <c r="C842" s="150" t="s">
        <v>447</v>
      </c>
      <c r="D842" s="141">
        <v>5</v>
      </c>
    </row>
    <row r="843" spans="3:4" ht="15.75" thickBot="1" x14ac:dyDescent="0.3">
      <c r="C843" s="150" t="s">
        <v>454</v>
      </c>
      <c r="D843" s="141">
        <v>2</v>
      </c>
    </row>
    <row r="844" spans="3:4" ht="26.25" thickBot="1" x14ac:dyDescent="0.3">
      <c r="C844" s="150" t="s">
        <v>463</v>
      </c>
      <c r="D844" s="141">
        <v>1</v>
      </c>
    </row>
    <row r="845" spans="3:4" ht="26.25" thickBot="1" x14ac:dyDescent="0.3">
      <c r="C845" s="150" t="s">
        <v>467</v>
      </c>
      <c r="D845" s="141">
        <v>2</v>
      </c>
    </row>
    <row r="846" spans="3:4" ht="15.75" thickBot="1" x14ac:dyDescent="0.3">
      <c r="C846" s="150" t="s">
        <v>469</v>
      </c>
      <c r="D846" s="141">
        <v>2</v>
      </c>
    </row>
    <row r="847" spans="3:4" ht="15.75" thickBot="1" x14ac:dyDescent="0.3">
      <c r="C847" s="149" t="s">
        <v>275</v>
      </c>
      <c r="D847" s="142">
        <v>45</v>
      </c>
    </row>
    <row r="848" spans="3:4" ht="15.75" thickBot="1" x14ac:dyDescent="0.3">
      <c r="C848" s="150" t="s">
        <v>425</v>
      </c>
      <c r="D848" s="141">
        <v>1</v>
      </c>
    </row>
    <row r="849" spans="3:4" ht="15.75" thickBot="1" x14ac:dyDescent="0.3">
      <c r="C849" s="150" t="s">
        <v>427</v>
      </c>
      <c r="D849" s="141">
        <v>1</v>
      </c>
    </row>
    <row r="850" spans="3:4" ht="26.25" thickBot="1" x14ac:dyDescent="0.3">
      <c r="C850" s="150" t="s">
        <v>434</v>
      </c>
      <c r="D850" s="141">
        <v>1</v>
      </c>
    </row>
    <row r="851" spans="3:4" ht="26.25" thickBot="1" x14ac:dyDescent="0.3">
      <c r="C851" s="150" t="s">
        <v>439</v>
      </c>
      <c r="D851" s="141">
        <v>1</v>
      </c>
    </row>
    <row r="852" spans="3:4" ht="26.25" thickBot="1" x14ac:dyDescent="0.3">
      <c r="C852" s="150" t="s">
        <v>442</v>
      </c>
      <c r="D852" s="141">
        <v>2</v>
      </c>
    </row>
    <row r="853" spans="3:4" ht="26.25" thickBot="1" x14ac:dyDescent="0.3">
      <c r="C853" s="150" t="s">
        <v>443</v>
      </c>
      <c r="D853" s="141">
        <v>5</v>
      </c>
    </row>
    <row r="854" spans="3:4" ht="39" thickBot="1" x14ac:dyDescent="0.3">
      <c r="C854" s="150" t="s">
        <v>444</v>
      </c>
      <c r="D854" s="141">
        <v>7</v>
      </c>
    </row>
    <row r="855" spans="3:4" ht="26.25" thickBot="1" x14ac:dyDescent="0.3">
      <c r="C855" s="150" t="s">
        <v>445</v>
      </c>
      <c r="D855" s="141">
        <v>2</v>
      </c>
    </row>
    <row r="856" spans="3:4" ht="15.75" thickBot="1" x14ac:dyDescent="0.3">
      <c r="C856" s="150" t="s">
        <v>446</v>
      </c>
      <c r="D856" s="141">
        <v>5</v>
      </c>
    </row>
    <row r="857" spans="3:4" ht="15.75" thickBot="1" x14ac:dyDescent="0.3">
      <c r="C857" s="150" t="s">
        <v>447</v>
      </c>
      <c r="D857" s="141">
        <v>13</v>
      </c>
    </row>
    <row r="858" spans="3:4" ht="15.75" thickBot="1" x14ac:dyDescent="0.3">
      <c r="C858" s="150" t="s">
        <v>454</v>
      </c>
      <c r="D858" s="141">
        <v>1</v>
      </c>
    </row>
    <row r="859" spans="3:4" ht="26.25" thickBot="1" x14ac:dyDescent="0.3">
      <c r="C859" s="150" t="s">
        <v>461</v>
      </c>
      <c r="D859" s="141">
        <v>1</v>
      </c>
    </row>
    <row r="860" spans="3:4" ht="26.25" thickBot="1" x14ac:dyDescent="0.3">
      <c r="C860" s="150" t="s">
        <v>467</v>
      </c>
      <c r="D860" s="141">
        <v>1</v>
      </c>
    </row>
    <row r="861" spans="3:4" ht="26.25" thickBot="1" x14ac:dyDescent="0.3">
      <c r="C861" s="150" t="s">
        <v>468</v>
      </c>
      <c r="D861" s="141">
        <v>1</v>
      </c>
    </row>
    <row r="862" spans="3:4" ht="15.75" thickBot="1" x14ac:dyDescent="0.3">
      <c r="C862" s="150" t="s">
        <v>469</v>
      </c>
      <c r="D862" s="141">
        <v>3</v>
      </c>
    </row>
    <row r="863" spans="3:4" ht="15.75" thickBot="1" x14ac:dyDescent="0.3">
      <c r="C863" s="149" t="s">
        <v>276</v>
      </c>
      <c r="D863" s="142">
        <v>43</v>
      </c>
    </row>
    <row r="864" spans="3:4" ht="15.75" thickBot="1" x14ac:dyDescent="0.3">
      <c r="C864" s="150" t="s">
        <v>440</v>
      </c>
      <c r="D864" s="141">
        <v>2</v>
      </c>
    </row>
    <row r="865" spans="3:4" ht="26.25" thickBot="1" x14ac:dyDescent="0.3">
      <c r="C865" s="150" t="s">
        <v>442</v>
      </c>
      <c r="D865" s="141">
        <v>2</v>
      </c>
    </row>
    <row r="866" spans="3:4" ht="26.25" thickBot="1" x14ac:dyDescent="0.3">
      <c r="C866" s="150" t="s">
        <v>443</v>
      </c>
      <c r="D866" s="141">
        <v>2</v>
      </c>
    </row>
    <row r="867" spans="3:4" ht="39" thickBot="1" x14ac:dyDescent="0.3">
      <c r="C867" s="150" t="s">
        <v>444</v>
      </c>
      <c r="D867" s="141">
        <v>16</v>
      </c>
    </row>
    <row r="868" spans="3:4" ht="15.75" thickBot="1" x14ac:dyDescent="0.3">
      <c r="C868" s="150" t="s">
        <v>446</v>
      </c>
      <c r="D868" s="141">
        <v>1</v>
      </c>
    </row>
    <row r="869" spans="3:4" ht="15.75" thickBot="1" x14ac:dyDescent="0.3">
      <c r="C869" s="150" t="s">
        <v>447</v>
      </c>
      <c r="D869" s="141">
        <v>12</v>
      </c>
    </row>
    <row r="870" spans="3:4" ht="15.75" thickBot="1" x14ac:dyDescent="0.3">
      <c r="C870" s="150" t="s">
        <v>448</v>
      </c>
      <c r="D870" s="141">
        <v>1</v>
      </c>
    </row>
    <row r="871" spans="3:4" ht="15.75" thickBot="1" x14ac:dyDescent="0.3">
      <c r="C871" s="150" t="s">
        <v>449</v>
      </c>
      <c r="D871" s="141">
        <v>1</v>
      </c>
    </row>
    <row r="872" spans="3:4" ht="26.25" thickBot="1" x14ac:dyDescent="0.3">
      <c r="C872" s="150" t="s">
        <v>453</v>
      </c>
      <c r="D872" s="141">
        <v>1</v>
      </c>
    </row>
    <row r="873" spans="3:4" ht="15.75" thickBot="1" x14ac:dyDescent="0.3">
      <c r="C873" s="150" t="s">
        <v>466</v>
      </c>
      <c r="D873" s="141">
        <v>2</v>
      </c>
    </row>
    <row r="874" spans="3:4" ht="26.25" thickBot="1" x14ac:dyDescent="0.3">
      <c r="C874" s="150" t="s">
        <v>467</v>
      </c>
      <c r="D874" s="141">
        <v>1</v>
      </c>
    </row>
    <row r="875" spans="3:4" ht="26.25" thickBot="1" x14ac:dyDescent="0.3">
      <c r="C875" s="150" t="s">
        <v>468</v>
      </c>
      <c r="D875" s="141">
        <v>1</v>
      </c>
    </row>
    <row r="876" spans="3:4" ht="15.75" thickBot="1" x14ac:dyDescent="0.3">
      <c r="C876" s="150" t="s">
        <v>469</v>
      </c>
      <c r="D876" s="141">
        <v>1</v>
      </c>
    </row>
    <row r="877" spans="3:4" ht="15.75" thickBot="1" x14ac:dyDescent="0.3">
      <c r="C877" s="149" t="s">
        <v>277</v>
      </c>
      <c r="D877" s="142">
        <v>25</v>
      </c>
    </row>
    <row r="878" spans="3:4" ht="26.25" thickBot="1" x14ac:dyDescent="0.3">
      <c r="C878" s="150" t="s">
        <v>423</v>
      </c>
      <c r="D878" s="141">
        <v>1</v>
      </c>
    </row>
    <row r="879" spans="3:4" ht="15.75" thickBot="1" x14ac:dyDescent="0.3">
      <c r="C879" s="150" t="s">
        <v>425</v>
      </c>
      <c r="D879" s="141">
        <v>2</v>
      </c>
    </row>
    <row r="880" spans="3:4" ht="15.75" thickBot="1" x14ac:dyDescent="0.3">
      <c r="C880" s="150" t="s">
        <v>433</v>
      </c>
      <c r="D880" s="141">
        <v>1</v>
      </c>
    </row>
    <row r="881" spans="3:4" ht="15.75" thickBot="1" x14ac:dyDescent="0.3">
      <c r="C881" s="150" t="s">
        <v>440</v>
      </c>
      <c r="D881" s="141">
        <v>2</v>
      </c>
    </row>
    <row r="882" spans="3:4" ht="26.25" thickBot="1" x14ac:dyDescent="0.3">
      <c r="C882" s="150" t="s">
        <v>443</v>
      </c>
      <c r="D882" s="141">
        <v>2</v>
      </c>
    </row>
    <row r="883" spans="3:4" ht="39" thickBot="1" x14ac:dyDescent="0.3">
      <c r="C883" s="150" t="s">
        <v>444</v>
      </c>
      <c r="D883" s="141">
        <v>6</v>
      </c>
    </row>
    <row r="884" spans="3:4" ht="26.25" thickBot="1" x14ac:dyDescent="0.3">
      <c r="C884" s="150" t="s">
        <v>445</v>
      </c>
      <c r="D884" s="141">
        <v>1</v>
      </c>
    </row>
    <row r="885" spans="3:4" ht="15.75" thickBot="1" x14ac:dyDescent="0.3">
      <c r="C885" s="150" t="s">
        <v>488</v>
      </c>
      <c r="D885" s="141">
        <v>1</v>
      </c>
    </row>
    <row r="886" spans="3:4" ht="15.75" thickBot="1" x14ac:dyDescent="0.3">
      <c r="C886" s="150" t="s">
        <v>446</v>
      </c>
      <c r="D886" s="141">
        <v>1</v>
      </c>
    </row>
    <row r="887" spans="3:4" ht="15.75" thickBot="1" x14ac:dyDescent="0.3">
      <c r="C887" s="150" t="s">
        <v>447</v>
      </c>
      <c r="D887" s="141">
        <v>1</v>
      </c>
    </row>
    <row r="888" spans="3:4" ht="15.75" thickBot="1" x14ac:dyDescent="0.3">
      <c r="C888" s="150" t="s">
        <v>454</v>
      </c>
      <c r="D888" s="141">
        <v>2</v>
      </c>
    </row>
    <row r="889" spans="3:4" ht="26.25" thickBot="1" x14ac:dyDescent="0.3">
      <c r="C889" s="150" t="s">
        <v>456</v>
      </c>
      <c r="D889" s="141">
        <v>1</v>
      </c>
    </row>
    <row r="890" spans="3:4" ht="26.25" thickBot="1" x14ac:dyDescent="0.3">
      <c r="C890" s="150" t="s">
        <v>461</v>
      </c>
      <c r="D890" s="141">
        <v>2</v>
      </c>
    </row>
    <row r="891" spans="3:4" ht="15.75" thickBot="1" x14ac:dyDescent="0.3">
      <c r="C891" s="150" t="s">
        <v>489</v>
      </c>
      <c r="D891" s="141">
        <v>1</v>
      </c>
    </row>
    <row r="892" spans="3:4" ht="26.25" thickBot="1" x14ac:dyDescent="0.3">
      <c r="C892" s="150" t="s">
        <v>467</v>
      </c>
      <c r="D892" s="141">
        <v>1</v>
      </c>
    </row>
    <row r="893" spans="3:4" ht="15.75" thickBot="1" x14ac:dyDescent="0.3">
      <c r="C893" s="149" t="s">
        <v>278</v>
      </c>
      <c r="D893" s="142">
        <v>14</v>
      </c>
    </row>
    <row r="894" spans="3:4" ht="26.25" thickBot="1" x14ac:dyDescent="0.3">
      <c r="C894" s="150" t="s">
        <v>423</v>
      </c>
      <c r="D894" s="141">
        <v>1</v>
      </c>
    </row>
    <row r="895" spans="3:4" ht="51.75" thickBot="1" x14ac:dyDescent="0.3">
      <c r="C895" s="150" t="s">
        <v>428</v>
      </c>
      <c r="D895" s="141">
        <v>1</v>
      </c>
    </row>
    <row r="896" spans="3:4" ht="15.75" thickBot="1" x14ac:dyDescent="0.3">
      <c r="C896" s="150" t="s">
        <v>440</v>
      </c>
      <c r="D896" s="141">
        <v>1</v>
      </c>
    </row>
    <row r="897" spans="3:4" ht="26.25" thickBot="1" x14ac:dyDescent="0.3">
      <c r="C897" s="150" t="s">
        <v>442</v>
      </c>
      <c r="D897" s="141">
        <v>1</v>
      </c>
    </row>
    <row r="898" spans="3:4" ht="26.25" thickBot="1" x14ac:dyDescent="0.3">
      <c r="C898" s="150" t="s">
        <v>443</v>
      </c>
      <c r="D898" s="141">
        <v>1</v>
      </c>
    </row>
    <row r="899" spans="3:4" ht="39" thickBot="1" x14ac:dyDescent="0.3">
      <c r="C899" s="150" t="s">
        <v>444</v>
      </c>
      <c r="D899" s="141">
        <v>7</v>
      </c>
    </row>
    <row r="900" spans="3:4" ht="15.75" thickBot="1" x14ac:dyDescent="0.3">
      <c r="C900" s="150" t="s">
        <v>447</v>
      </c>
      <c r="D900" s="141">
        <v>1</v>
      </c>
    </row>
    <row r="901" spans="3:4" ht="26.25" thickBot="1" x14ac:dyDescent="0.3">
      <c r="C901" s="150" t="s">
        <v>467</v>
      </c>
      <c r="D901" s="141">
        <v>1</v>
      </c>
    </row>
    <row r="902" spans="3:4" ht="15.75" thickBot="1" x14ac:dyDescent="0.3">
      <c r="C902" s="149" t="s">
        <v>279</v>
      </c>
      <c r="D902" s="142">
        <v>11</v>
      </c>
    </row>
    <row r="903" spans="3:4" ht="15.75" thickBot="1" x14ac:dyDescent="0.3">
      <c r="C903" s="150" t="s">
        <v>425</v>
      </c>
      <c r="D903" s="141">
        <v>1</v>
      </c>
    </row>
    <row r="904" spans="3:4" ht="15.75" thickBot="1" x14ac:dyDescent="0.3">
      <c r="C904" s="150" t="s">
        <v>433</v>
      </c>
      <c r="D904" s="141">
        <v>1</v>
      </c>
    </row>
    <row r="905" spans="3:4" ht="39" thickBot="1" x14ac:dyDescent="0.3">
      <c r="C905" s="150" t="s">
        <v>444</v>
      </c>
      <c r="D905" s="141">
        <v>4</v>
      </c>
    </row>
    <row r="906" spans="3:4" ht="26.25" thickBot="1" x14ac:dyDescent="0.3">
      <c r="C906" s="150" t="s">
        <v>445</v>
      </c>
      <c r="D906" s="141">
        <v>1</v>
      </c>
    </row>
    <row r="907" spans="3:4" ht="15.75" thickBot="1" x14ac:dyDescent="0.3">
      <c r="C907" s="150" t="s">
        <v>446</v>
      </c>
      <c r="D907" s="141">
        <v>1</v>
      </c>
    </row>
    <row r="908" spans="3:4" ht="15.75" thickBot="1" x14ac:dyDescent="0.3">
      <c r="C908" s="150" t="s">
        <v>447</v>
      </c>
      <c r="D908" s="141">
        <v>2</v>
      </c>
    </row>
    <row r="909" spans="3:4" ht="26.25" thickBot="1" x14ac:dyDescent="0.3">
      <c r="C909" s="150" t="s">
        <v>463</v>
      </c>
      <c r="D909" s="141">
        <v>1</v>
      </c>
    </row>
    <row r="910" spans="3:4" ht="15.75" thickBot="1" x14ac:dyDescent="0.3">
      <c r="C910" s="150" t="s">
        <v>476</v>
      </c>
      <c r="D910" s="141">
        <v>481</v>
      </c>
    </row>
    <row r="915" spans="3:6" ht="31.5" x14ac:dyDescent="0.25">
      <c r="C915" s="175" t="s">
        <v>515</v>
      </c>
    </row>
    <row r="916" spans="3:6" ht="15.75" thickBot="1" x14ac:dyDescent="0.3">
      <c r="C916" s="172"/>
    </row>
    <row r="917" spans="3:6" ht="29.25" thickBot="1" x14ac:dyDescent="0.3">
      <c r="C917" s="131" t="s">
        <v>490</v>
      </c>
      <c r="D917" s="132" t="s">
        <v>491</v>
      </c>
      <c r="E917" s="132" t="s">
        <v>492</v>
      </c>
    </row>
    <row r="918" spans="3:6" ht="45.75" thickBot="1" x14ac:dyDescent="0.3">
      <c r="C918" s="174" t="s">
        <v>444</v>
      </c>
      <c r="D918" s="152">
        <v>168</v>
      </c>
      <c r="E918" s="153">
        <v>0.34899999999999998</v>
      </c>
    </row>
    <row r="919" spans="3:6" ht="15.75" thickBot="1" x14ac:dyDescent="0.3">
      <c r="C919" s="151" t="s">
        <v>447</v>
      </c>
      <c r="D919" s="152">
        <v>76</v>
      </c>
      <c r="E919" s="153">
        <v>0.158</v>
      </c>
    </row>
    <row r="920" spans="3:6" ht="15.75" thickBot="1" x14ac:dyDescent="0.3">
      <c r="C920" s="151" t="s">
        <v>425</v>
      </c>
      <c r="D920" s="152">
        <v>25</v>
      </c>
      <c r="E920" s="153">
        <v>5.1999999999999998E-2</v>
      </c>
    </row>
    <row r="921" spans="3:6" ht="15.75" thickBot="1" x14ac:dyDescent="0.3">
      <c r="C921" s="151" t="s">
        <v>446</v>
      </c>
      <c r="D921" s="152">
        <v>24</v>
      </c>
      <c r="E921" s="153">
        <v>0.05</v>
      </c>
    </row>
    <row r="922" spans="3:6" ht="15.75" thickBot="1" x14ac:dyDescent="0.3">
      <c r="C922" s="154" t="s">
        <v>29</v>
      </c>
      <c r="D922" s="155">
        <v>293</v>
      </c>
      <c r="E922" s="156">
        <v>0.60899999999999999</v>
      </c>
    </row>
    <row r="925" spans="3:6" ht="47.25" x14ac:dyDescent="0.25">
      <c r="C925" s="175" t="s">
        <v>516</v>
      </c>
    </row>
    <row r="926" spans="3:6" x14ac:dyDescent="0.25">
      <c r="C926" s="172"/>
    </row>
    <row r="927" spans="3:6" ht="15.75" thickBot="1" x14ac:dyDescent="0.3"/>
    <row r="928" spans="3:6" ht="48" thickBot="1" x14ac:dyDescent="0.3">
      <c r="C928" s="143" t="s">
        <v>482</v>
      </c>
      <c r="D928" s="144" t="s">
        <v>493</v>
      </c>
      <c r="E928" s="144" t="s">
        <v>494</v>
      </c>
      <c r="F928" s="144" t="s">
        <v>495</v>
      </c>
    </row>
    <row r="929" spans="3:6" ht="16.5" thickBot="1" x14ac:dyDescent="0.3">
      <c r="C929" s="145" t="s">
        <v>268</v>
      </c>
      <c r="D929" s="157">
        <v>226556890</v>
      </c>
      <c r="E929" s="157">
        <v>60000000</v>
      </c>
      <c r="F929" s="157">
        <v>286556890</v>
      </c>
    </row>
    <row r="930" spans="3:6" ht="16.5" thickBot="1" x14ac:dyDescent="0.3">
      <c r="C930" s="145" t="s">
        <v>269</v>
      </c>
      <c r="D930" s="157">
        <v>204040700</v>
      </c>
      <c r="E930" s="157">
        <v>7500000</v>
      </c>
      <c r="F930" s="157">
        <v>211540700</v>
      </c>
    </row>
    <row r="931" spans="3:6" ht="16.5" thickBot="1" x14ac:dyDescent="0.3">
      <c r="C931" s="145" t="s">
        <v>359</v>
      </c>
      <c r="D931" s="157">
        <v>366773000</v>
      </c>
      <c r="E931" s="157">
        <v>297000000</v>
      </c>
      <c r="F931" s="157">
        <v>663773000</v>
      </c>
    </row>
    <row r="932" spans="3:6" ht="16.5" thickBot="1" x14ac:dyDescent="0.3">
      <c r="C932" s="145" t="s">
        <v>271</v>
      </c>
      <c r="D932" s="157">
        <v>167593000</v>
      </c>
      <c r="E932" s="157">
        <v>116000000</v>
      </c>
      <c r="F932" s="157">
        <v>283593000</v>
      </c>
    </row>
    <row r="933" spans="3:6" ht="16.5" thickBot="1" x14ac:dyDescent="0.3">
      <c r="C933" s="145" t="s">
        <v>360</v>
      </c>
      <c r="D933" s="157">
        <v>159860798</v>
      </c>
      <c r="E933" s="157">
        <v>120000000</v>
      </c>
      <c r="F933" s="157">
        <v>279860798</v>
      </c>
    </row>
    <row r="934" spans="3:6" ht="16.5" thickBot="1" x14ac:dyDescent="0.3">
      <c r="C934" s="145" t="s">
        <v>417</v>
      </c>
      <c r="D934" s="157">
        <v>193790000</v>
      </c>
      <c r="E934" s="157">
        <v>175000000</v>
      </c>
      <c r="F934" s="157">
        <v>368790000</v>
      </c>
    </row>
    <row r="935" spans="3:6" ht="16.5" thickBot="1" x14ac:dyDescent="0.3">
      <c r="C935" s="145" t="s">
        <v>361</v>
      </c>
      <c r="D935" s="157">
        <v>140533000</v>
      </c>
      <c r="E935" s="157">
        <v>360000000</v>
      </c>
      <c r="F935" s="157">
        <v>500533000</v>
      </c>
    </row>
    <row r="936" spans="3:6" ht="16.5" thickBot="1" x14ac:dyDescent="0.3">
      <c r="C936" s="145" t="s">
        <v>275</v>
      </c>
      <c r="D936" s="157">
        <v>134758000</v>
      </c>
      <c r="E936" s="157">
        <v>111000000</v>
      </c>
      <c r="F936" s="157">
        <v>245758000</v>
      </c>
    </row>
    <row r="937" spans="3:6" ht="16.5" thickBot="1" x14ac:dyDescent="0.3">
      <c r="C937" s="145" t="s">
        <v>276</v>
      </c>
      <c r="D937" s="157">
        <v>264100000</v>
      </c>
      <c r="E937" s="157">
        <v>112000000</v>
      </c>
      <c r="F937" s="157">
        <v>376100000</v>
      </c>
    </row>
    <row r="938" spans="3:6" ht="16.5" thickBot="1" x14ac:dyDescent="0.3">
      <c r="C938" s="145" t="s">
        <v>277</v>
      </c>
      <c r="D938" s="157">
        <v>45438000</v>
      </c>
      <c r="E938" s="157">
        <v>241500000</v>
      </c>
      <c r="F938" s="157">
        <v>286938000</v>
      </c>
    </row>
    <row r="939" spans="3:6" ht="16.5" thickBot="1" x14ac:dyDescent="0.3">
      <c r="C939" s="145" t="s">
        <v>278</v>
      </c>
      <c r="D939" s="157">
        <v>62466000</v>
      </c>
      <c r="E939" s="157">
        <v>325000000</v>
      </c>
      <c r="F939" s="157">
        <v>387466000</v>
      </c>
    </row>
    <row r="940" spans="3:6" ht="16.5" thickBot="1" x14ac:dyDescent="0.3">
      <c r="C940" s="145" t="s">
        <v>279</v>
      </c>
      <c r="D940" s="157">
        <v>24200000</v>
      </c>
      <c r="E940" s="157">
        <v>5000000</v>
      </c>
      <c r="F940" s="157">
        <v>29200000</v>
      </c>
    </row>
    <row r="941" spans="3:6" ht="16.5" thickBot="1" x14ac:dyDescent="0.3">
      <c r="C941" s="147" t="s">
        <v>364</v>
      </c>
      <c r="D941" s="158">
        <v>1990109388</v>
      </c>
      <c r="E941" s="158">
        <v>1930000000</v>
      </c>
      <c r="F941" s="158">
        <v>3920109388</v>
      </c>
    </row>
    <row r="946" spans="3:4" ht="15.75" x14ac:dyDescent="0.25">
      <c r="C946" s="171" t="s">
        <v>517</v>
      </c>
    </row>
    <row r="948" spans="3:4" ht="15.75" thickBot="1" x14ac:dyDescent="0.3"/>
    <row r="949" spans="3:4" ht="16.5" thickBot="1" x14ac:dyDescent="0.3">
      <c r="C949" s="143" t="s">
        <v>474</v>
      </c>
      <c r="D949" s="144" t="s">
        <v>496</v>
      </c>
    </row>
    <row r="950" spans="3:4" ht="16.5" thickBot="1" x14ac:dyDescent="0.3">
      <c r="C950" s="145" t="s">
        <v>358</v>
      </c>
      <c r="D950" s="157">
        <v>286556890</v>
      </c>
    </row>
    <row r="951" spans="3:4" ht="16.5" thickBot="1" x14ac:dyDescent="0.3">
      <c r="C951" s="145" t="s">
        <v>269</v>
      </c>
      <c r="D951" s="157">
        <v>211540700</v>
      </c>
    </row>
    <row r="952" spans="3:4" ht="16.5" thickBot="1" x14ac:dyDescent="0.3">
      <c r="C952" s="145" t="s">
        <v>359</v>
      </c>
      <c r="D952" s="157">
        <v>663773000</v>
      </c>
    </row>
    <row r="953" spans="3:4" ht="16.5" thickBot="1" x14ac:dyDescent="0.3">
      <c r="C953" s="145" t="s">
        <v>271</v>
      </c>
      <c r="D953" s="157">
        <v>283593000</v>
      </c>
    </row>
    <row r="954" spans="3:4" ht="16.5" thickBot="1" x14ac:dyDescent="0.3">
      <c r="C954" s="145" t="s">
        <v>360</v>
      </c>
      <c r="D954" s="157">
        <v>279860798</v>
      </c>
    </row>
    <row r="955" spans="3:4" ht="16.5" thickBot="1" x14ac:dyDescent="0.3">
      <c r="C955" s="145" t="s">
        <v>417</v>
      </c>
      <c r="D955" s="157">
        <v>368790000</v>
      </c>
    </row>
    <row r="956" spans="3:4" ht="16.5" thickBot="1" x14ac:dyDescent="0.3">
      <c r="C956" s="145" t="s">
        <v>361</v>
      </c>
      <c r="D956" s="157">
        <v>500533000</v>
      </c>
    </row>
    <row r="957" spans="3:4" ht="16.5" thickBot="1" x14ac:dyDescent="0.3">
      <c r="C957" s="145" t="s">
        <v>275</v>
      </c>
      <c r="D957" s="157">
        <v>245758000</v>
      </c>
    </row>
    <row r="958" spans="3:4" ht="16.5" thickBot="1" x14ac:dyDescent="0.3">
      <c r="C958" s="145" t="s">
        <v>276</v>
      </c>
      <c r="D958" s="157">
        <v>376100000</v>
      </c>
    </row>
    <row r="959" spans="3:4" ht="16.5" thickBot="1" x14ac:dyDescent="0.3">
      <c r="C959" s="145" t="s">
        <v>277</v>
      </c>
      <c r="D959" s="157">
        <v>286938000</v>
      </c>
    </row>
    <row r="960" spans="3:4" ht="16.5" thickBot="1" x14ac:dyDescent="0.3">
      <c r="C960" s="145" t="s">
        <v>278</v>
      </c>
      <c r="D960" s="157">
        <v>387466000</v>
      </c>
    </row>
    <row r="961" spans="3:4" ht="16.5" thickBot="1" x14ac:dyDescent="0.3">
      <c r="C961" s="145" t="s">
        <v>279</v>
      </c>
      <c r="D961" s="157">
        <v>29200000</v>
      </c>
    </row>
    <row r="962" spans="3:4" ht="16.5" thickBot="1" x14ac:dyDescent="0.3">
      <c r="C962" s="147" t="s">
        <v>476</v>
      </c>
      <c r="D962" s="158">
        <v>3920109388</v>
      </c>
    </row>
    <row r="965" spans="3:4" ht="31.5" x14ac:dyDescent="0.25">
      <c r="C965" s="175" t="s">
        <v>518</v>
      </c>
    </row>
    <row r="967" spans="3:4" ht="15.75" thickBot="1" x14ac:dyDescent="0.3"/>
    <row r="968" spans="3:4" ht="15.75" thickBot="1" x14ac:dyDescent="0.3">
      <c r="C968" s="132" t="s">
        <v>471</v>
      </c>
      <c r="D968" s="132" t="s">
        <v>473</v>
      </c>
    </row>
    <row r="969" spans="3:4" ht="15.75" thickBot="1" x14ac:dyDescent="0.3">
      <c r="C969" s="159" t="s">
        <v>472</v>
      </c>
      <c r="D969" s="160">
        <v>1416</v>
      </c>
    </row>
    <row r="970" spans="3:4" ht="16.5" thickBot="1" x14ac:dyDescent="0.3">
      <c r="C970" s="161" t="s">
        <v>497</v>
      </c>
      <c r="D970" s="160">
        <v>224</v>
      </c>
    </row>
    <row r="971" spans="3:4" ht="15.75" thickBot="1" x14ac:dyDescent="0.3">
      <c r="C971" s="159" t="s">
        <v>421</v>
      </c>
      <c r="D971" s="160">
        <v>1514</v>
      </c>
    </row>
    <row r="972" spans="3:4" ht="15.75" thickBot="1" x14ac:dyDescent="0.3">
      <c r="C972" s="162" t="s">
        <v>29</v>
      </c>
      <c r="D972" s="163">
        <v>3154</v>
      </c>
    </row>
    <row r="975" spans="3:4" ht="31.5" x14ac:dyDescent="0.25">
      <c r="C975" s="176" t="s">
        <v>519</v>
      </c>
    </row>
    <row r="976" spans="3:4" ht="15.75" thickBot="1" x14ac:dyDescent="0.3"/>
    <row r="977" spans="3:6" ht="15.75" thickBot="1" x14ac:dyDescent="0.3">
      <c r="C977" s="131" t="s">
        <v>478</v>
      </c>
      <c r="D977" s="132" t="s">
        <v>477</v>
      </c>
      <c r="E977" s="133" t="s">
        <v>479</v>
      </c>
    </row>
    <row r="978" spans="3:6" ht="15.75" thickBot="1" x14ac:dyDescent="0.3">
      <c r="C978" s="164" t="s">
        <v>498</v>
      </c>
      <c r="D978" s="160">
        <v>9</v>
      </c>
      <c r="E978" s="165">
        <v>0.26500000000000001</v>
      </c>
    </row>
    <row r="979" spans="3:6" ht="15.75" thickBot="1" x14ac:dyDescent="0.3">
      <c r="C979" s="164" t="s">
        <v>499</v>
      </c>
      <c r="D979" s="160">
        <v>6</v>
      </c>
      <c r="E979" s="166">
        <v>0.17599999999999999</v>
      </c>
    </row>
    <row r="980" spans="3:6" ht="15.75" thickBot="1" x14ac:dyDescent="0.3">
      <c r="C980" s="164" t="s">
        <v>500</v>
      </c>
      <c r="D980" s="160">
        <v>5</v>
      </c>
      <c r="E980" s="166">
        <v>0.14699999999999999</v>
      </c>
    </row>
    <row r="981" spans="3:6" ht="15.75" thickBot="1" x14ac:dyDescent="0.3">
      <c r="C981" s="164" t="s">
        <v>501</v>
      </c>
      <c r="D981" s="160">
        <v>5</v>
      </c>
      <c r="E981" s="166">
        <v>0.14699999999999999</v>
      </c>
    </row>
    <row r="982" spans="3:6" ht="15.75" thickBot="1" x14ac:dyDescent="0.3">
      <c r="C982" s="164" t="s">
        <v>502</v>
      </c>
      <c r="D982" s="160">
        <v>4</v>
      </c>
      <c r="E982" s="166">
        <v>0.11799999999999999</v>
      </c>
    </row>
    <row r="983" spans="3:6" ht="15.75" thickBot="1" x14ac:dyDescent="0.3">
      <c r="C983" s="164" t="s">
        <v>503</v>
      </c>
      <c r="D983" s="160">
        <v>2</v>
      </c>
      <c r="E983" s="166">
        <v>5.8999999999999997E-2</v>
      </c>
    </row>
    <row r="984" spans="3:6" ht="15.75" thickBot="1" x14ac:dyDescent="0.3">
      <c r="C984" s="164" t="s">
        <v>504</v>
      </c>
      <c r="D984" s="160">
        <v>1</v>
      </c>
      <c r="E984" s="166">
        <v>2.9000000000000001E-2</v>
      </c>
    </row>
    <row r="985" spans="3:6" ht="15.75" thickBot="1" x14ac:dyDescent="0.3">
      <c r="C985" s="164" t="s">
        <v>505</v>
      </c>
      <c r="D985" s="160">
        <v>1</v>
      </c>
      <c r="E985" s="166">
        <v>2.9000000000000001E-2</v>
      </c>
    </row>
    <row r="986" spans="3:6" ht="15.75" thickBot="1" x14ac:dyDescent="0.3">
      <c r="C986" s="164" t="s">
        <v>506</v>
      </c>
      <c r="D986" s="160">
        <v>1</v>
      </c>
      <c r="E986" s="166">
        <v>2.9000000000000001E-2</v>
      </c>
    </row>
    <row r="987" spans="3:6" ht="15.75" thickBot="1" x14ac:dyDescent="0.3">
      <c r="C987" s="164" t="s">
        <v>29</v>
      </c>
      <c r="D987" s="160">
        <v>34</v>
      </c>
    </row>
    <row r="988" spans="3:6" x14ac:dyDescent="0.25">
      <c r="C988" s="173"/>
      <c r="D988" s="173"/>
    </row>
    <row r="989" spans="3:6" x14ac:dyDescent="0.25">
      <c r="C989" s="173"/>
      <c r="D989" s="173"/>
    </row>
    <row r="991" spans="3:6" ht="32.25" thickBot="1" x14ac:dyDescent="0.3">
      <c r="C991" s="176" t="s">
        <v>520</v>
      </c>
    </row>
    <row r="992" spans="3:6" ht="15.75" thickBot="1" x14ac:dyDescent="0.3">
      <c r="C992" s="131" t="s">
        <v>474</v>
      </c>
      <c r="D992" s="132" t="s">
        <v>475</v>
      </c>
      <c r="E992" s="167"/>
      <c r="F992" s="132" t="s">
        <v>492</v>
      </c>
    </row>
    <row r="993" spans="3:6" ht="15.75" thickBot="1" x14ac:dyDescent="0.3">
      <c r="C993" s="164" t="s">
        <v>498</v>
      </c>
      <c r="D993" s="160">
        <v>34</v>
      </c>
      <c r="E993" s="168"/>
      <c r="F993" s="166">
        <v>0.27600000000000002</v>
      </c>
    </row>
    <row r="994" spans="3:6" ht="15.75" thickBot="1" x14ac:dyDescent="0.3">
      <c r="C994" s="164" t="s">
        <v>501</v>
      </c>
      <c r="D994" s="160">
        <v>34</v>
      </c>
      <c r="E994" s="168"/>
      <c r="F994" s="166">
        <v>0.27600000000000002</v>
      </c>
    </row>
    <row r="995" spans="3:6" ht="15.75" thickBot="1" x14ac:dyDescent="0.3">
      <c r="C995" s="164" t="s">
        <v>502</v>
      </c>
      <c r="D995" s="160">
        <v>17</v>
      </c>
      <c r="E995" s="168"/>
      <c r="F995" s="166">
        <v>0.13800000000000001</v>
      </c>
    </row>
    <row r="996" spans="3:6" ht="15.75" thickBot="1" x14ac:dyDescent="0.3">
      <c r="C996" s="164" t="s">
        <v>500</v>
      </c>
      <c r="D996" s="160">
        <v>10</v>
      </c>
      <c r="E996" s="168"/>
      <c r="F996" s="166">
        <v>8.1000000000000003E-2</v>
      </c>
    </row>
    <row r="997" spans="3:6" ht="15.75" thickBot="1" x14ac:dyDescent="0.3">
      <c r="C997" s="164" t="s">
        <v>499</v>
      </c>
      <c r="D997" s="160">
        <v>9</v>
      </c>
      <c r="E997" s="168"/>
      <c r="F997" s="166">
        <v>7.2999999999999995E-2</v>
      </c>
    </row>
    <row r="998" spans="3:6" ht="15.75" thickBot="1" x14ac:dyDescent="0.3">
      <c r="C998" s="164" t="s">
        <v>503</v>
      </c>
      <c r="D998" s="160">
        <v>5</v>
      </c>
      <c r="E998" s="168"/>
      <c r="F998" s="166">
        <v>4.1000000000000002E-2</v>
      </c>
    </row>
    <row r="999" spans="3:6" ht="15.75" thickBot="1" x14ac:dyDescent="0.3">
      <c r="C999" s="164" t="s">
        <v>507</v>
      </c>
      <c r="D999" s="160">
        <v>2</v>
      </c>
      <c r="E999" s="168"/>
      <c r="F999" s="166">
        <v>1.6E-2</v>
      </c>
    </row>
    <row r="1000" spans="3:6" ht="15.75" thickBot="1" x14ac:dyDescent="0.3">
      <c r="C1000" s="164" t="s">
        <v>508</v>
      </c>
      <c r="D1000" s="160">
        <v>2</v>
      </c>
      <c r="E1000" s="168"/>
      <c r="F1000" s="166">
        <v>1.6E-2</v>
      </c>
    </row>
    <row r="1001" spans="3:6" ht="15.75" thickBot="1" x14ac:dyDescent="0.3">
      <c r="C1001" s="164" t="s">
        <v>504</v>
      </c>
      <c r="D1001" s="160">
        <v>2</v>
      </c>
      <c r="E1001" s="168"/>
      <c r="F1001" s="166">
        <v>1.6E-2</v>
      </c>
    </row>
    <row r="1002" spans="3:6" ht="15.75" thickBot="1" x14ac:dyDescent="0.3">
      <c r="C1002" s="164" t="s">
        <v>509</v>
      </c>
      <c r="D1002" s="160">
        <v>2</v>
      </c>
      <c r="E1002" s="168"/>
      <c r="F1002" s="166">
        <v>1.6E-2</v>
      </c>
    </row>
    <row r="1003" spans="3:6" ht="15.75" thickBot="1" x14ac:dyDescent="0.3">
      <c r="C1003" s="164" t="s">
        <v>510</v>
      </c>
      <c r="D1003" s="160">
        <v>2</v>
      </c>
      <c r="E1003" s="168"/>
      <c r="F1003" s="166">
        <v>1.6E-2</v>
      </c>
    </row>
    <row r="1004" spans="3:6" ht="15.75" thickBot="1" x14ac:dyDescent="0.3">
      <c r="C1004" s="164" t="s">
        <v>506</v>
      </c>
      <c r="D1004" s="160">
        <v>2</v>
      </c>
      <c r="E1004" s="168"/>
      <c r="F1004" s="166">
        <v>1.6E-2</v>
      </c>
    </row>
    <row r="1005" spans="3:6" ht="15.75" thickBot="1" x14ac:dyDescent="0.3">
      <c r="C1005" s="164" t="s">
        <v>511</v>
      </c>
      <c r="D1005" s="160">
        <v>1</v>
      </c>
      <c r="E1005" s="168"/>
      <c r="F1005" s="166">
        <v>8.0000000000000002E-3</v>
      </c>
    </row>
    <row r="1006" spans="3:6" ht="15.75" thickBot="1" x14ac:dyDescent="0.3">
      <c r="C1006" s="164" t="s">
        <v>505</v>
      </c>
      <c r="D1006" s="160">
        <v>1</v>
      </c>
      <c r="E1006" s="168"/>
      <c r="F1006" s="166">
        <v>8.0000000000000002E-3</v>
      </c>
    </row>
    <row r="1007" spans="3:6" ht="15.75" thickBot="1" x14ac:dyDescent="0.3">
      <c r="C1007" s="169" t="s">
        <v>476</v>
      </c>
      <c r="D1007" s="163">
        <v>123</v>
      </c>
      <c r="E1007" s="170"/>
    </row>
    <row r="1011" spans="3:11" x14ac:dyDescent="0.25">
      <c r="F1011" s="35"/>
      <c r="G1011" s="35"/>
      <c r="H1011" s="35"/>
      <c r="I1011" s="35"/>
      <c r="J1011" s="35"/>
      <c r="K1011" s="35"/>
    </row>
    <row r="1012" spans="3:11" ht="31.5" x14ac:dyDescent="0.25">
      <c r="C1012" s="175" t="s">
        <v>521</v>
      </c>
    </row>
    <row r="1014" spans="3:11" ht="15.75" thickBot="1" x14ac:dyDescent="0.3"/>
    <row r="1015" spans="3:11" ht="15.75" thickBot="1" x14ac:dyDescent="0.3">
      <c r="C1015" s="131" t="s">
        <v>522</v>
      </c>
      <c r="D1015" s="132" t="s">
        <v>422</v>
      </c>
      <c r="E1015" s="132" t="s">
        <v>187</v>
      </c>
    </row>
    <row r="1016" spans="3:11" ht="45.75" thickBot="1" x14ac:dyDescent="0.3">
      <c r="C1016" s="159" t="s">
        <v>444</v>
      </c>
      <c r="D1016" s="160">
        <v>162</v>
      </c>
      <c r="E1016" s="166">
        <v>0.28100000000000003</v>
      </c>
    </row>
    <row r="1017" spans="3:11" ht="15.75" thickBot="1" x14ac:dyDescent="0.3">
      <c r="C1017" s="159" t="s">
        <v>447</v>
      </c>
      <c r="D1017" s="160">
        <v>128</v>
      </c>
      <c r="E1017" s="166">
        <v>0.222</v>
      </c>
    </row>
    <row r="1018" spans="3:11" ht="15.75" thickBot="1" x14ac:dyDescent="0.3">
      <c r="C1018" s="159" t="s">
        <v>425</v>
      </c>
      <c r="D1018" s="160">
        <v>36</v>
      </c>
      <c r="E1018" s="166">
        <v>6.3E-2</v>
      </c>
    </row>
    <row r="1019" spans="3:11" ht="15.75" thickBot="1" x14ac:dyDescent="0.3">
      <c r="C1019" s="159" t="s">
        <v>446</v>
      </c>
      <c r="D1019" s="160">
        <v>31</v>
      </c>
      <c r="E1019" s="166">
        <v>5.3999999999999999E-2</v>
      </c>
    </row>
    <row r="1020" spans="3:11" ht="45.75" thickBot="1" x14ac:dyDescent="0.3">
      <c r="C1020" s="177" t="s">
        <v>442</v>
      </c>
      <c r="D1020" s="160">
        <v>18</v>
      </c>
      <c r="E1020" s="166">
        <v>3.1E-2</v>
      </c>
    </row>
    <row r="1021" spans="3:11" ht="15.75" thickBot="1" x14ac:dyDescent="0.3">
      <c r="C1021" s="159" t="s">
        <v>440</v>
      </c>
      <c r="D1021" s="160">
        <v>16</v>
      </c>
      <c r="E1021" s="166">
        <v>2.8000000000000001E-2</v>
      </c>
    </row>
    <row r="1022" spans="3:11" ht="30.75" thickBot="1" x14ac:dyDescent="0.3">
      <c r="C1022" s="159" t="s">
        <v>463</v>
      </c>
      <c r="D1022" s="160">
        <v>16</v>
      </c>
      <c r="E1022" s="166">
        <v>2.8000000000000001E-2</v>
      </c>
    </row>
    <row r="1023" spans="3:11" ht="15.75" thickBot="1" x14ac:dyDescent="0.3">
      <c r="C1023" s="159" t="s">
        <v>469</v>
      </c>
      <c r="D1023" s="160">
        <v>15</v>
      </c>
      <c r="E1023" s="166">
        <v>2.5999999999999999E-2</v>
      </c>
    </row>
    <row r="1024" spans="3:11" ht="30.75" thickBot="1" x14ac:dyDescent="0.3">
      <c r="C1024" s="159" t="s">
        <v>423</v>
      </c>
      <c r="D1024" s="160">
        <v>14</v>
      </c>
      <c r="E1024" s="166">
        <v>2.4E-2</v>
      </c>
    </row>
    <row r="1025" spans="3:5" ht="45.75" thickBot="1" x14ac:dyDescent="0.3">
      <c r="C1025" s="159" t="s">
        <v>443</v>
      </c>
      <c r="D1025" s="160">
        <v>14</v>
      </c>
      <c r="E1025" s="166">
        <v>2.4E-2</v>
      </c>
    </row>
    <row r="1026" spans="3:5" ht="30.75" thickBot="1" x14ac:dyDescent="0.3">
      <c r="C1026" s="159" t="s">
        <v>467</v>
      </c>
      <c r="D1026" s="160">
        <v>11</v>
      </c>
      <c r="E1026" s="166">
        <v>1.9E-2</v>
      </c>
    </row>
    <row r="1027" spans="3:5" ht="30.75" thickBot="1" x14ac:dyDescent="0.3">
      <c r="C1027" s="159" t="s">
        <v>445</v>
      </c>
      <c r="D1027" s="160">
        <v>9</v>
      </c>
      <c r="E1027" s="166">
        <v>1.6E-2</v>
      </c>
    </row>
    <row r="1028" spans="3:5" ht="15.75" thickBot="1" x14ac:dyDescent="0.3">
      <c r="C1028" s="159" t="s">
        <v>435</v>
      </c>
      <c r="D1028" s="160">
        <v>8</v>
      </c>
      <c r="E1028" s="166">
        <v>1.4E-2</v>
      </c>
    </row>
    <row r="1029" spans="3:5" ht="15.75" thickBot="1" x14ac:dyDescent="0.3">
      <c r="C1029" s="159" t="s">
        <v>464</v>
      </c>
      <c r="D1029" s="160">
        <v>8</v>
      </c>
      <c r="E1029" s="166">
        <v>1.4E-2</v>
      </c>
    </row>
    <row r="1030" spans="3:5" ht="15.75" thickBot="1" x14ac:dyDescent="0.3">
      <c r="C1030" s="159" t="s">
        <v>454</v>
      </c>
      <c r="D1030" s="160">
        <v>7</v>
      </c>
      <c r="E1030" s="166">
        <v>1.2E-2</v>
      </c>
    </row>
    <row r="1031" spans="3:5" ht="30.75" thickBot="1" x14ac:dyDescent="0.3">
      <c r="C1031" s="159" t="s">
        <v>468</v>
      </c>
      <c r="D1031" s="160">
        <v>7</v>
      </c>
      <c r="E1031" s="166">
        <v>1.2E-2</v>
      </c>
    </row>
    <row r="1032" spans="3:5" ht="30.75" thickBot="1" x14ac:dyDescent="0.3">
      <c r="C1032" s="159" t="s">
        <v>429</v>
      </c>
      <c r="D1032" s="160">
        <v>5</v>
      </c>
      <c r="E1032" s="166">
        <v>8.9999999999999993E-3</v>
      </c>
    </row>
    <row r="1033" spans="3:5" ht="30.75" thickBot="1" x14ac:dyDescent="0.3">
      <c r="C1033" s="159" t="s">
        <v>434</v>
      </c>
      <c r="D1033" s="160">
        <v>5</v>
      </c>
      <c r="E1033" s="166">
        <v>8.9999999999999993E-3</v>
      </c>
    </row>
    <row r="1034" spans="3:5" ht="45.75" thickBot="1" x14ac:dyDescent="0.3">
      <c r="C1034" s="159" t="s">
        <v>450</v>
      </c>
      <c r="D1034" s="160">
        <v>5</v>
      </c>
      <c r="E1034" s="166">
        <v>8.9999999999999993E-3</v>
      </c>
    </row>
    <row r="1035" spans="3:5" ht="45.75" thickBot="1" x14ac:dyDescent="0.3">
      <c r="C1035" s="159" t="s">
        <v>461</v>
      </c>
      <c r="D1035" s="160">
        <v>5</v>
      </c>
      <c r="E1035" s="166">
        <v>8.9999999999999993E-3</v>
      </c>
    </row>
    <row r="1036" spans="3:5" ht="15.75" thickBot="1" x14ac:dyDescent="0.3">
      <c r="C1036" s="159" t="s">
        <v>426</v>
      </c>
      <c r="D1036" s="160">
        <v>4</v>
      </c>
      <c r="E1036" s="166">
        <v>7.0000000000000001E-3</v>
      </c>
    </row>
    <row r="1037" spans="3:5" ht="15.75" thickBot="1" x14ac:dyDescent="0.3">
      <c r="C1037" s="159" t="s">
        <v>427</v>
      </c>
      <c r="D1037" s="160">
        <v>4</v>
      </c>
      <c r="E1037" s="166">
        <v>7.0000000000000001E-3</v>
      </c>
    </row>
    <row r="1038" spans="3:5" ht="30.75" thickBot="1" x14ac:dyDescent="0.3">
      <c r="C1038" s="159" t="s">
        <v>436</v>
      </c>
      <c r="D1038" s="160">
        <v>4</v>
      </c>
      <c r="E1038" s="166">
        <v>7.0000000000000001E-3</v>
      </c>
    </row>
    <row r="1039" spans="3:5" ht="15.75" thickBot="1" x14ac:dyDescent="0.3">
      <c r="C1039" s="159" t="s">
        <v>460</v>
      </c>
      <c r="D1039" s="160">
        <v>4</v>
      </c>
      <c r="E1039" s="166">
        <v>7.0000000000000001E-3</v>
      </c>
    </row>
    <row r="1040" spans="3:5" ht="15.75" thickBot="1" x14ac:dyDescent="0.3">
      <c r="C1040" s="159" t="s">
        <v>466</v>
      </c>
      <c r="D1040" s="160">
        <v>4</v>
      </c>
      <c r="E1040" s="166">
        <v>7.0000000000000001E-3</v>
      </c>
    </row>
    <row r="1041" spans="3:5" ht="75.75" thickBot="1" x14ac:dyDescent="0.3">
      <c r="C1041" s="159" t="s">
        <v>428</v>
      </c>
      <c r="D1041" s="160">
        <v>3</v>
      </c>
      <c r="E1041" s="166">
        <v>5.0000000000000001E-3</v>
      </c>
    </row>
    <row r="1042" spans="3:5" ht="30.75" thickBot="1" x14ac:dyDescent="0.3">
      <c r="C1042" s="159" t="s">
        <v>453</v>
      </c>
      <c r="D1042" s="160">
        <v>3</v>
      </c>
      <c r="E1042" s="166">
        <v>5.0000000000000001E-3</v>
      </c>
    </row>
    <row r="1043" spans="3:5" ht="15.75" thickBot="1" x14ac:dyDescent="0.3">
      <c r="C1043" s="159" t="s">
        <v>458</v>
      </c>
      <c r="D1043" s="160">
        <v>3</v>
      </c>
      <c r="E1043" s="166">
        <v>5.0000000000000001E-3</v>
      </c>
    </row>
    <row r="1044" spans="3:5" ht="30.75" thickBot="1" x14ac:dyDescent="0.3">
      <c r="C1044" s="159" t="s">
        <v>459</v>
      </c>
      <c r="D1044" s="160">
        <v>3</v>
      </c>
      <c r="E1044" s="166">
        <v>5.0000000000000001E-3</v>
      </c>
    </row>
    <row r="1045" spans="3:5" ht="15.75" thickBot="1" x14ac:dyDescent="0.3">
      <c r="C1045" s="159" t="s">
        <v>433</v>
      </c>
      <c r="D1045" s="160">
        <v>2</v>
      </c>
      <c r="E1045" s="166">
        <v>3.0000000000000001E-3</v>
      </c>
    </row>
    <row r="1046" spans="3:5" ht="15.75" thickBot="1" x14ac:dyDescent="0.3">
      <c r="C1046" s="159" t="s">
        <v>449</v>
      </c>
      <c r="D1046" s="160">
        <v>2</v>
      </c>
      <c r="E1046" s="166">
        <v>3.0000000000000001E-3</v>
      </c>
    </row>
    <row r="1047" spans="3:5" ht="30.75" thickBot="1" x14ac:dyDescent="0.3">
      <c r="C1047" s="159" t="s">
        <v>451</v>
      </c>
      <c r="D1047" s="160">
        <v>2</v>
      </c>
      <c r="E1047" s="166">
        <v>3.0000000000000001E-3</v>
      </c>
    </row>
    <row r="1048" spans="3:5" ht="15.75" thickBot="1" x14ac:dyDescent="0.3">
      <c r="C1048" s="159" t="s">
        <v>455</v>
      </c>
      <c r="D1048" s="160">
        <v>2</v>
      </c>
      <c r="E1048" s="166">
        <v>3.0000000000000001E-3</v>
      </c>
    </row>
    <row r="1049" spans="3:5" ht="30.75" thickBot="1" x14ac:dyDescent="0.3">
      <c r="C1049" s="159" t="s">
        <v>457</v>
      </c>
      <c r="D1049" s="160">
        <v>2</v>
      </c>
      <c r="E1049" s="166">
        <v>3.0000000000000001E-3</v>
      </c>
    </row>
    <row r="1050" spans="3:5" ht="30.75" thickBot="1" x14ac:dyDescent="0.3">
      <c r="C1050" s="159" t="s">
        <v>462</v>
      </c>
      <c r="D1050" s="160">
        <v>2</v>
      </c>
      <c r="E1050" s="166">
        <v>3.0000000000000001E-3</v>
      </c>
    </row>
    <row r="1051" spans="3:5" ht="30.75" thickBot="1" x14ac:dyDescent="0.3">
      <c r="C1051" s="159" t="s">
        <v>424</v>
      </c>
      <c r="D1051" s="160">
        <v>1</v>
      </c>
      <c r="E1051" s="166">
        <v>2E-3</v>
      </c>
    </row>
    <row r="1052" spans="3:5" ht="30.75" thickBot="1" x14ac:dyDescent="0.3">
      <c r="C1052" s="159" t="s">
        <v>430</v>
      </c>
      <c r="D1052" s="160">
        <v>1</v>
      </c>
      <c r="E1052" s="166">
        <v>2E-3</v>
      </c>
    </row>
    <row r="1053" spans="3:5" ht="15.75" thickBot="1" x14ac:dyDescent="0.3">
      <c r="C1053" s="159" t="s">
        <v>431</v>
      </c>
      <c r="D1053" s="160">
        <v>1</v>
      </c>
      <c r="E1053" s="166">
        <v>2E-3</v>
      </c>
    </row>
    <row r="1054" spans="3:5" ht="45.75" thickBot="1" x14ac:dyDescent="0.3">
      <c r="C1054" s="159" t="s">
        <v>432</v>
      </c>
      <c r="D1054" s="160">
        <v>1</v>
      </c>
      <c r="E1054" s="166">
        <v>2E-3</v>
      </c>
    </row>
    <row r="1055" spans="3:5" ht="15.75" thickBot="1" x14ac:dyDescent="0.3">
      <c r="C1055" s="159" t="s">
        <v>437</v>
      </c>
      <c r="D1055" s="160">
        <v>1</v>
      </c>
      <c r="E1055" s="166">
        <v>2E-3</v>
      </c>
    </row>
    <row r="1056" spans="3:5" ht="15.75" thickBot="1" x14ac:dyDescent="0.3">
      <c r="C1056" s="159" t="s">
        <v>438</v>
      </c>
      <c r="D1056" s="160">
        <v>1</v>
      </c>
      <c r="E1056" s="166">
        <v>2E-3</v>
      </c>
    </row>
    <row r="1057" spans="3:5" ht="30.75" thickBot="1" x14ac:dyDescent="0.3">
      <c r="C1057" s="159" t="s">
        <v>439</v>
      </c>
      <c r="D1057" s="160">
        <v>1</v>
      </c>
      <c r="E1057" s="166">
        <v>2E-3</v>
      </c>
    </row>
    <row r="1058" spans="3:5" ht="15.75" thickBot="1" x14ac:dyDescent="0.3">
      <c r="C1058" s="159" t="s">
        <v>441</v>
      </c>
      <c r="D1058" s="160">
        <v>1</v>
      </c>
      <c r="E1058" s="166">
        <v>2E-3</v>
      </c>
    </row>
    <row r="1059" spans="3:5" ht="15.75" thickBot="1" x14ac:dyDescent="0.3">
      <c r="C1059" s="159" t="s">
        <v>448</v>
      </c>
      <c r="D1059" s="160">
        <v>1</v>
      </c>
      <c r="E1059" s="166">
        <v>2E-3</v>
      </c>
    </row>
    <row r="1060" spans="3:5" ht="30.75" thickBot="1" x14ac:dyDescent="0.3">
      <c r="C1060" s="159" t="s">
        <v>452</v>
      </c>
      <c r="D1060" s="160">
        <v>1</v>
      </c>
      <c r="E1060" s="166">
        <v>2E-3</v>
      </c>
    </row>
    <row r="1061" spans="3:5" ht="30.75" thickBot="1" x14ac:dyDescent="0.3">
      <c r="C1061" s="159" t="s">
        <v>456</v>
      </c>
      <c r="D1061" s="160">
        <v>1</v>
      </c>
      <c r="E1061" s="166">
        <v>2E-3</v>
      </c>
    </row>
    <row r="1062" spans="3:5" ht="15.75" thickBot="1" x14ac:dyDescent="0.3">
      <c r="C1062" s="159" t="s">
        <v>465</v>
      </c>
      <c r="D1062" s="160">
        <v>1</v>
      </c>
      <c r="E1062" s="166">
        <v>2E-3</v>
      </c>
    </row>
    <row r="1063" spans="3:5" ht="15.75" thickBot="1" x14ac:dyDescent="0.3">
      <c r="C1063" s="162" t="s">
        <v>470</v>
      </c>
      <c r="D1063" s="163">
        <v>576</v>
      </c>
    </row>
    <row r="1067" spans="3:5" ht="31.5" x14ac:dyDescent="0.25">
      <c r="C1067" s="175" t="s">
        <v>523</v>
      </c>
    </row>
    <row r="1069" spans="3:5" ht="15.75" thickBot="1" x14ac:dyDescent="0.3"/>
    <row r="1070" spans="3:5" ht="15.75" thickBot="1" x14ac:dyDescent="0.3">
      <c r="C1070" s="131" t="s">
        <v>524</v>
      </c>
      <c r="D1070" s="132" t="s">
        <v>480</v>
      </c>
    </row>
    <row r="1071" spans="3:5" ht="15.75" thickBot="1" x14ac:dyDescent="0.3">
      <c r="C1071" s="164" t="s">
        <v>525</v>
      </c>
      <c r="D1071" s="160">
        <v>3826</v>
      </c>
    </row>
    <row r="1072" spans="3:5" ht="15.75" thickBot="1" x14ac:dyDescent="0.3">
      <c r="C1072" s="164" t="s">
        <v>481</v>
      </c>
      <c r="D1072" s="160">
        <v>2939</v>
      </c>
    </row>
    <row r="1073" spans="3:4" ht="15.75" thickBot="1" x14ac:dyDescent="0.3">
      <c r="C1073" s="169" t="s">
        <v>29</v>
      </c>
      <c r="D1073" s="163">
        <v>6765</v>
      </c>
    </row>
  </sheetData>
  <sortState ref="C806:D820">
    <sortCondition descending="1" ref="D806:D820"/>
  </sortState>
  <mergeCells count="54">
    <mergeCell ref="D61:T61"/>
    <mergeCell ref="D99:H99"/>
    <mergeCell ref="C134:F134"/>
    <mergeCell ref="C140:G140"/>
    <mergeCell ref="C150:E150"/>
    <mergeCell ref="C137:H137"/>
    <mergeCell ref="C143:J143"/>
    <mergeCell ref="L152:P152"/>
    <mergeCell ref="G153:G156"/>
    <mergeCell ref="G157:G159"/>
    <mergeCell ref="G160:G163"/>
    <mergeCell ref="G152:H152"/>
    <mergeCell ref="AH261:AO261"/>
    <mergeCell ref="C261:C263"/>
    <mergeCell ref="R256:T256"/>
    <mergeCell ref="C153:C155"/>
    <mergeCell ref="C162:C164"/>
    <mergeCell ref="C165:D165"/>
    <mergeCell ref="G167:H167"/>
    <mergeCell ref="G164:G166"/>
    <mergeCell ref="C156:C159"/>
    <mergeCell ref="C160:C161"/>
    <mergeCell ref="R254:T255"/>
    <mergeCell ref="C232:D232"/>
    <mergeCell ref="C251:D251"/>
    <mergeCell ref="L256:M256"/>
    <mergeCell ref="N256:O256"/>
    <mergeCell ref="P256:Q256"/>
    <mergeCell ref="R261:Y261"/>
    <mergeCell ref="Z261:AG261"/>
    <mergeCell ref="C650:D650"/>
    <mergeCell ref="C651:D651"/>
    <mergeCell ref="C152:D152"/>
    <mergeCell ref="G285:M285"/>
    <mergeCell ref="D254:E255"/>
    <mergeCell ref="F254:G254"/>
    <mergeCell ref="H254:I255"/>
    <mergeCell ref="J254:K255"/>
    <mergeCell ref="D261:I261"/>
    <mergeCell ref="J261:Q261"/>
    <mergeCell ref="L254:M255"/>
    <mergeCell ref="N254:O255"/>
    <mergeCell ref="P254:Q255"/>
    <mergeCell ref="D256:E256"/>
    <mergeCell ref="H256:I256"/>
    <mergeCell ref="J256:K256"/>
    <mergeCell ref="C644:H644"/>
    <mergeCell ref="C646:D646"/>
    <mergeCell ref="C647:D647"/>
    <mergeCell ref="C695:D695"/>
    <mergeCell ref="C714:D714"/>
    <mergeCell ref="C691:D691"/>
    <mergeCell ref="C648:D648"/>
    <mergeCell ref="C649:D649"/>
  </mergeCells>
  <pageMargins left="0.7" right="0.7" top="0.75" bottom="0.75" header="0.3" footer="0.3"/>
  <pageSetup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48"/>
  <sheetViews>
    <sheetView topLeftCell="A28" zoomScale="70" zoomScaleNormal="70" workbookViewId="0">
      <selection activeCell="G40" sqref="G40"/>
    </sheetView>
  </sheetViews>
  <sheetFormatPr baseColWidth="10" defaultRowHeight="15" x14ac:dyDescent="0.25"/>
  <sheetData>
    <row r="4" spans="3:10" x14ac:dyDescent="0.25">
      <c r="C4" s="240" t="s">
        <v>403</v>
      </c>
      <c r="D4" s="240"/>
      <c r="E4" s="240"/>
      <c r="F4" s="240"/>
      <c r="G4" s="240"/>
      <c r="H4" s="240"/>
      <c r="I4" s="240"/>
      <c r="J4" s="240"/>
    </row>
    <row r="5" spans="3:10" ht="57" x14ac:dyDescent="0.25">
      <c r="C5" s="36" t="s">
        <v>404</v>
      </c>
      <c r="D5" s="36" t="s">
        <v>405</v>
      </c>
      <c r="E5" s="36" t="s">
        <v>406</v>
      </c>
      <c r="F5" s="36" t="s">
        <v>407</v>
      </c>
      <c r="G5" s="36" t="s">
        <v>408</v>
      </c>
      <c r="H5" s="36" t="s">
        <v>412</v>
      </c>
      <c r="I5" s="36" t="s">
        <v>409</v>
      </c>
      <c r="J5" s="36" t="s">
        <v>410</v>
      </c>
    </row>
    <row r="6" spans="3:10" x14ac:dyDescent="0.25">
      <c r="C6" s="122">
        <v>2001</v>
      </c>
      <c r="D6" s="122">
        <v>1.68</v>
      </c>
      <c r="E6" s="122">
        <v>8.74</v>
      </c>
      <c r="F6" s="122">
        <v>2.81</v>
      </c>
      <c r="G6" s="122">
        <v>1.55</v>
      </c>
      <c r="H6" s="122">
        <v>2.19</v>
      </c>
      <c r="I6" s="122">
        <v>9.7200000000000006</v>
      </c>
      <c r="J6" s="122">
        <v>2.67</v>
      </c>
    </row>
    <row r="7" spans="3:10" x14ac:dyDescent="0.25">
      <c r="C7" s="122">
        <v>2002</v>
      </c>
      <c r="D7" s="122">
        <v>2.5</v>
      </c>
      <c r="E7" s="122">
        <v>0.33</v>
      </c>
      <c r="F7" s="122">
        <v>-2.38</v>
      </c>
      <c r="G7" s="122">
        <v>1.98</v>
      </c>
      <c r="H7" s="122">
        <v>-0.45</v>
      </c>
      <c r="I7" s="122">
        <v>11.12</v>
      </c>
      <c r="J7" s="122">
        <v>2.84</v>
      </c>
    </row>
    <row r="8" spans="3:10" x14ac:dyDescent="0.25">
      <c r="C8" s="122">
        <v>2003</v>
      </c>
      <c r="D8" s="122">
        <v>3.92</v>
      </c>
      <c r="E8" s="122">
        <v>8.17</v>
      </c>
      <c r="F8" s="122">
        <v>7.36</v>
      </c>
      <c r="G8" s="122">
        <v>2.96</v>
      </c>
      <c r="H8" s="122">
        <v>1.77</v>
      </c>
      <c r="I8" s="122">
        <v>11.49</v>
      </c>
      <c r="J8" s="122">
        <v>4.17</v>
      </c>
    </row>
    <row r="9" spans="3:10" x14ac:dyDescent="0.25">
      <c r="C9" s="122">
        <v>2004</v>
      </c>
      <c r="D9" s="122">
        <v>5.33</v>
      </c>
      <c r="E9" s="122">
        <v>10.27</v>
      </c>
      <c r="F9" s="122">
        <v>9.81</v>
      </c>
      <c r="G9" s="122">
        <v>3.87</v>
      </c>
      <c r="H9" s="122">
        <v>6.33</v>
      </c>
      <c r="I9" s="122">
        <v>11.13</v>
      </c>
      <c r="J9" s="122">
        <v>5.57</v>
      </c>
    </row>
    <row r="10" spans="3:10" x14ac:dyDescent="0.25">
      <c r="C10" s="122">
        <v>2005</v>
      </c>
      <c r="D10" s="122">
        <v>4.71</v>
      </c>
      <c r="E10" s="122">
        <v>11.9</v>
      </c>
      <c r="F10" s="122">
        <v>5.71</v>
      </c>
      <c r="G10" s="122">
        <v>4.05</v>
      </c>
      <c r="H10" s="122">
        <v>5.21</v>
      </c>
      <c r="I10" s="122">
        <v>13.21</v>
      </c>
      <c r="J10" s="122">
        <v>5.88</v>
      </c>
    </row>
    <row r="11" spans="3:10" x14ac:dyDescent="0.25">
      <c r="C11" s="122">
        <v>2006</v>
      </c>
      <c r="D11" s="122">
        <v>6.7</v>
      </c>
      <c r="E11" s="122">
        <v>19.97</v>
      </c>
      <c r="F11" s="122">
        <v>8.6</v>
      </c>
      <c r="G11" s="122">
        <v>6.43</v>
      </c>
      <c r="H11" s="122">
        <v>5.6</v>
      </c>
      <c r="I11" s="122">
        <v>18.07</v>
      </c>
      <c r="J11" s="122">
        <v>8.83</v>
      </c>
    </row>
    <row r="12" spans="3:10" x14ac:dyDescent="0.25">
      <c r="C12" s="122">
        <v>2007</v>
      </c>
      <c r="D12" s="122">
        <v>6.9</v>
      </c>
      <c r="E12" s="122">
        <v>14.05</v>
      </c>
      <c r="F12" s="122">
        <v>6.91</v>
      </c>
      <c r="G12" s="122">
        <v>7.27</v>
      </c>
      <c r="H12" s="122">
        <v>6</v>
      </c>
      <c r="I12" s="122">
        <v>14.43</v>
      </c>
      <c r="J12" s="122">
        <v>8.33</v>
      </c>
    </row>
    <row r="13" spans="3:10" x14ac:dyDescent="0.25">
      <c r="C13" s="122">
        <v>2008</v>
      </c>
      <c r="D13" s="122">
        <v>3.55</v>
      </c>
      <c r="E13" s="122">
        <v>10.48</v>
      </c>
      <c r="F13" s="122">
        <v>4.4800000000000004</v>
      </c>
      <c r="G13" s="122">
        <v>3.49</v>
      </c>
      <c r="H13" s="122">
        <v>3.27</v>
      </c>
      <c r="I13" s="122">
        <v>9.86</v>
      </c>
      <c r="J13" s="122">
        <v>4.7300000000000004</v>
      </c>
    </row>
    <row r="14" spans="3:10" x14ac:dyDescent="0.25">
      <c r="C14" s="122">
        <v>2009</v>
      </c>
      <c r="D14" s="122">
        <v>1.65</v>
      </c>
      <c r="E14" s="122">
        <v>-9.15</v>
      </c>
      <c r="F14" s="122">
        <v>-2.85</v>
      </c>
      <c r="G14" s="122">
        <v>0.56999999999999995</v>
      </c>
      <c r="H14" s="122">
        <v>5.87</v>
      </c>
      <c r="I14" s="122">
        <v>-1.29</v>
      </c>
      <c r="J14" s="122">
        <v>0.3</v>
      </c>
    </row>
    <row r="15" spans="3:10" x14ac:dyDescent="0.25">
      <c r="C15" s="122">
        <v>2010</v>
      </c>
      <c r="D15" s="122">
        <v>3.97</v>
      </c>
      <c r="E15" s="122">
        <v>10.85</v>
      </c>
      <c r="F15" s="122">
        <v>1.26</v>
      </c>
      <c r="G15" s="122">
        <v>4.99</v>
      </c>
      <c r="H15" s="122">
        <v>5.62</v>
      </c>
      <c r="I15" s="122">
        <v>4.8600000000000003</v>
      </c>
      <c r="J15" s="122">
        <v>5.62</v>
      </c>
    </row>
    <row r="16" spans="3:10" x14ac:dyDescent="0.25">
      <c r="C16" s="122">
        <v>2011</v>
      </c>
      <c r="D16" s="122">
        <v>6.59</v>
      </c>
      <c r="E16" s="122">
        <v>21.49</v>
      </c>
      <c r="F16" s="122">
        <v>11.75</v>
      </c>
      <c r="G16" s="122">
        <v>5.98</v>
      </c>
      <c r="H16" s="122">
        <v>3.57</v>
      </c>
      <c r="I16" s="122">
        <v>18.97</v>
      </c>
      <c r="J16" s="122">
        <v>8.3800000000000008</v>
      </c>
    </row>
    <row r="17" spans="3:10" x14ac:dyDescent="0.25">
      <c r="C17" s="122">
        <v>2012</v>
      </c>
      <c r="D17" s="122">
        <v>4.04</v>
      </c>
      <c r="E17" s="122">
        <v>9.07</v>
      </c>
      <c r="F17" s="122">
        <v>5.99</v>
      </c>
      <c r="G17" s="122">
        <v>4.38</v>
      </c>
      <c r="H17" s="122">
        <v>6.3</v>
      </c>
      <c r="I17" s="122">
        <v>4.75</v>
      </c>
      <c r="J17" s="122">
        <v>4.67</v>
      </c>
    </row>
    <row r="18" spans="3:10" x14ac:dyDescent="0.25">
      <c r="C18" s="122">
        <v>2013</v>
      </c>
      <c r="D18" s="122">
        <v>4.87</v>
      </c>
      <c r="E18" s="122">
        <v>5.98</v>
      </c>
      <c r="F18" s="122">
        <v>5.21</v>
      </c>
      <c r="G18" s="122">
        <v>3.39</v>
      </c>
      <c r="H18" s="122">
        <v>9.23</v>
      </c>
      <c r="I18" s="122">
        <v>6.77</v>
      </c>
      <c r="J18" s="122">
        <v>5.03</v>
      </c>
    </row>
    <row r="19" spans="3:10" x14ac:dyDescent="0.25">
      <c r="C19" s="122">
        <v>2014</v>
      </c>
      <c r="D19" s="122">
        <v>4.3899999999999997</v>
      </c>
      <c r="E19" s="122">
        <v>7.87</v>
      </c>
      <c r="F19" s="122">
        <v>-1.54</v>
      </c>
      <c r="G19" s="122">
        <v>4.2699999999999996</v>
      </c>
      <c r="H19" s="122">
        <v>4.75</v>
      </c>
      <c r="I19" s="122">
        <v>9.84</v>
      </c>
      <c r="J19" s="122">
        <v>6.09</v>
      </c>
    </row>
    <row r="20" spans="3:10" x14ac:dyDescent="0.25">
      <c r="C20" s="122">
        <v>2015</v>
      </c>
      <c r="D20" s="122">
        <v>3.05</v>
      </c>
      <c r="E20" s="122">
        <v>1.42</v>
      </c>
      <c r="F20" s="122">
        <v>1.23</v>
      </c>
      <c r="G20" s="122">
        <v>3.2</v>
      </c>
      <c r="H20" s="122">
        <v>4.95</v>
      </c>
      <c r="I20" s="122">
        <v>1.85</v>
      </c>
      <c r="J20" s="122">
        <v>3</v>
      </c>
    </row>
    <row r="21" spans="3:10" x14ac:dyDescent="0.25">
      <c r="C21" s="122">
        <v>2016</v>
      </c>
      <c r="D21" s="122">
        <v>1.96</v>
      </c>
      <c r="E21" s="122">
        <v>-6.22</v>
      </c>
      <c r="F21" s="122">
        <v>-0.93</v>
      </c>
      <c r="G21" s="122">
        <v>2.08</v>
      </c>
      <c r="H21" s="122">
        <v>1.84</v>
      </c>
      <c r="I21" s="122">
        <v>-3.61</v>
      </c>
      <c r="J21" s="122">
        <v>0.28999999999999998</v>
      </c>
    </row>
    <row r="22" spans="3:10" x14ac:dyDescent="0.25">
      <c r="C22" s="122" t="s">
        <v>411</v>
      </c>
      <c r="D22" s="122">
        <v>1.8</v>
      </c>
      <c r="E22" s="122">
        <v>1.76</v>
      </c>
      <c r="F22" s="122">
        <v>-0.54</v>
      </c>
      <c r="G22" s="122">
        <v>1.63</v>
      </c>
      <c r="H22" s="122">
        <v>3.45</v>
      </c>
      <c r="I22" s="122">
        <v>0.19</v>
      </c>
      <c r="J22" s="122">
        <v>1.68</v>
      </c>
    </row>
    <row r="23" spans="3:10" ht="22.5" customHeight="1" x14ac:dyDescent="0.25"/>
    <row r="28" spans="3:10" x14ac:dyDescent="0.25">
      <c r="D28" s="185" t="s">
        <v>413</v>
      </c>
      <c r="E28" s="241"/>
      <c r="F28" s="186"/>
    </row>
    <row r="29" spans="3:10" ht="42.75" x14ac:dyDescent="0.25">
      <c r="D29" s="36" t="s">
        <v>414</v>
      </c>
      <c r="E29" s="36" t="s">
        <v>415</v>
      </c>
      <c r="F29" s="36" t="s">
        <v>416</v>
      </c>
    </row>
    <row r="30" spans="3:10" ht="15.75" x14ac:dyDescent="0.25">
      <c r="D30" s="123" t="s">
        <v>358</v>
      </c>
      <c r="E30" s="123">
        <v>97.2</v>
      </c>
      <c r="F30" s="124">
        <v>-3.5000000000000001E-3</v>
      </c>
    </row>
    <row r="31" spans="3:10" ht="15.75" x14ac:dyDescent="0.25">
      <c r="D31" s="123" t="s">
        <v>269</v>
      </c>
      <c r="E31" s="123">
        <v>97.7</v>
      </c>
      <c r="F31" s="124">
        <v>-3.3799999999999997E-2</v>
      </c>
    </row>
    <row r="32" spans="3:10" ht="15.75" x14ac:dyDescent="0.25">
      <c r="D32" s="123" t="s">
        <v>359</v>
      </c>
      <c r="E32" s="123">
        <v>107.1</v>
      </c>
      <c r="F32" s="124">
        <v>4.8099999999999997E-2</v>
      </c>
    </row>
    <row r="33" spans="3:20" ht="15.75" x14ac:dyDescent="0.25">
      <c r="D33" s="123" t="s">
        <v>271</v>
      </c>
      <c r="E33" s="123">
        <v>96.9</v>
      </c>
      <c r="F33" s="124">
        <v>-7.22E-2</v>
      </c>
    </row>
    <row r="34" spans="3:20" ht="15.75" x14ac:dyDescent="0.25">
      <c r="D34" s="123" t="s">
        <v>360</v>
      </c>
      <c r="E34" s="123">
        <v>105.1</v>
      </c>
      <c r="F34" s="124">
        <v>-5.1000000000000004E-3</v>
      </c>
    </row>
    <row r="35" spans="3:20" ht="15.75" x14ac:dyDescent="0.25">
      <c r="D35" s="123" t="s">
        <v>417</v>
      </c>
      <c r="E35" s="123">
        <v>104.5</v>
      </c>
      <c r="F35" s="124">
        <v>-1.11E-2</v>
      </c>
    </row>
    <row r="36" spans="3:20" ht="15.75" x14ac:dyDescent="0.25">
      <c r="D36" s="123" t="s">
        <v>361</v>
      </c>
      <c r="E36" s="123">
        <v>105.3</v>
      </c>
      <c r="F36" s="124">
        <v>6.4899999999999999E-2</v>
      </c>
    </row>
    <row r="37" spans="3:20" ht="15.75" x14ac:dyDescent="0.25">
      <c r="D37" s="123" t="s">
        <v>275</v>
      </c>
      <c r="E37" s="123">
        <v>109</v>
      </c>
      <c r="F37" s="124">
        <v>-2.98E-2</v>
      </c>
    </row>
    <row r="38" spans="3:20" ht="15.75" x14ac:dyDescent="0.25">
      <c r="D38" s="123" t="s">
        <v>276</v>
      </c>
      <c r="E38" s="123">
        <v>108.9</v>
      </c>
      <c r="F38" s="124">
        <v>-2.0299999999999999E-2</v>
      </c>
    </row>
    <row r="39" spans="3:20" ht="15.75" x14ac:dyDescent="0.25">
      <c r="D39" s="123" t="s">
        <v>277</v>
      </c>
      <c r="E39" s="123">
        <v>109.5</v>
      </c>
      <c r="F39" s="124">
        <v>-2.8E-3</v>
      </c>
    </row>
    <row r="46" spans="3:20" x14ac:dyDescent="0.25">
      <c r="C46" s="118"/>
      <c r="D46" s="36" t="s">
        <v>126</v>
      </c>
      <c r="E46" s="36" t="s">
        <v>127</v>
      </c>
      <c r="F46" s="36" t="s">
        <v>128</v>
      </c>
      <c r="G46" s="36" t="s">
        <v>129</v>
      </c>
      <c r="H46" s="36" t="s">
        <v>130</v>
      </c>
      <c r="I46" s="36" t="s">
        <v>131</v>
      </c>
      <c r="J46" s="36" t="s">
        <v>132</v>
      </c>
      <c r="K46" s="36" t="s">
        <v>133</v>
      </c>
      <c r="L46" s="36" t="s">
        <v>134</v>
      </c>
      <c r="M46" s="36" t="s">
        <v>135</v>
      </c>
      <c r="N46" s="36" t="s">
        <v>136</v>
      </c>
      <c r="O46" s="36" t="s">
        <v>137</v>
      </c>
      <c r="P46" s="36" t="s">
        <v>140</v>
      </c>
      <c r="Q46" s="36" t="s">
        <v>141</v>
      </c>
      <c r="R46" s="36" t="s">
        <v>142</v>
      </c>
      <c r="S46" s="36" t="s">
        <v>143</v>
      </c>
      <c r="T46" s="36" t="s">
        <v>144</v>
      </c>
    </row>
    <row r="47" spans="3:20" x14ac:dyDescent="0.25">
      <c r="C47" s="118" t="s">
        <v>138</v>
      </c>
      <c r="D47" s="118">
        <v>-38757</v>
      </c>
      <c r="E47" s="118">
        <v>-38528</v>
      </c>
      <c r="F47" s="118">
        <v>-38416</v>
      </c>
      <c r="G47" s="118">
        <v>-39429</v>
      </c>
      <c r="H47" s="118">
        <v>-41815</v>
      </c>
      <c r="I47" s="118">
        <v>-38840</v>
      </c>
      <c r="J47" s="118">
        <v>-33275</v>
      </c>
      <c r="K47" s="118">
        <v>-30581</v>
      </c>
      <c r="L47" s="118">
        <v>-27421</v>
      </c>
      <c r="M47" s="118">
        <v>-27379</v>
      </c>
      <c r="N47" s="118">
        <v>-27989</v>
      </c>
      <c r="O47" s="118">
        <v>-25139</v>
      </c>
      <c r="P47" s="118">
        <v>-20819</v>
      </c>
      <c r="Q47" s="118">
        <v>-15612</v>
      </c>
      <c r="R47" s="118">
        <v>-10655</v>
      </c>
      <c r="S47" s="118">
        <v>-7130</v>
      </c>
      <c r="T47" s="118">
        <v>-6697</v>
      </c>
    </row>
    <row r="48" spans="3:20" x14ac:dyDescent="0.25">
      <c r="C48" s="118" t="s">
        <v>139</v>
      </c>
      <c r="D48" s="118">
        <v>36965</v>
      </c>
      <c r="E48" s="118">
        <v>36803</v>
      </c>
      <c r="F48" s="118">
        <v>36856</v>
      </c>
      <c r="G48" s="118">
        <v>38057</v>
      </c>
      <c r="H48" s="118">
        <v>39460</v>
      </c>
      <c r="I48" s="118">
        <v>37709</v>
      </c>
      <c r="J48" s="118">
        <v>35280</v>
      </c>
      <c r="K48" s="118">
        <v>33397</v>
      </c>
      <c r="L48" s="118">
        <v>29918</v>
      </c>
      <c r="M48" s="118">
        <v>30594</v>
      </c>
      <c r="N48" s="118">
        <v>32197</v>
      </c>
      <c r="O48" s="118">
        <v>29187</v>
      </c>
      <c r="P48" s="118">
        <v>24440</v>
      </c>
      <c r="Q48" s="118">
        <v>18836</v>
      </c>
      <c r="R48" s="118">
        <v>13770</v>
      </c>
      <c r="S48" s="118">
        <v>10205</v>
      </c>
      <c r="T48" s="118">
        <v>10373</v>
      </c>
    </row>
  </sheetData>
  <mergeCells count="2">
    <mergeCell ref="C4:J4"/>
    <mergeCell ref="D28:F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Santa Rosa de Cabal</vt:lpstr>
      <vt:lpstr>Otros</vt:lpstr>
      <vt:lpstr>'Santa Rosa de Cabal'!CódigoDepartamento</vt:lpstr>
      <vt:lpstr>risaralda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Alvarez</dc:creator>
  <cp:lastModifiedBy>Sistemas</cp:lastModifiedBy>
  <dcterms:created xsi:type="dcterms:W3CDTF">2018-01-07T00:46:47Z</dcterms:created>
  <dcterms:modified xsi:type="dcterms:W3CDTF">2018-01-31T23:12:02Z</dcterms:modified>
</cp:coreProperties>
</file>